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tables/table23.xml" ContentType="application/vnd.openxmlformats-officedocument.spreadsheetml.table+xml"/>
  <Override PartName="/xl/queryTables/queryTable23.xml" ContentType="application/vnd.openxmlformats-officedocument.spreadsheetml.queryTable+xml"/>
  <Override PartName="/xl/tables/table24.xml" ContentType="application/vnd.openxmlformats-officedocument.spreadsheetml.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2015 RATERES\NM PURCHASED POWER RATE 16\2025\EPE Website Files\"/>
    </mc:Choice>
  </mc:AlternateContent>
  <xr:revisionPtr revIDLastSave="0" documentId="13_ncr:1_{47A99F10-DC76-4AD1-B2E8-7F8AC0C2C957}" xr6:coauthVersionLast="47" xr6:coauthVersionMax="47" xr10:uidLastSave="{00000000-0000-0000-0000-000000000000}"/>
  <bookViews>
    <workbookView xWindow="-120" yWindow="-120" windowWidth="26640" windowHeight="14490" xr2:uid="{2E06C478-D969-462E-9B78-FC14CBBBE422}"/>
  </bookViews>
  <sheets>
    <sheet name="August 2025 Calculation" sheetId="52" r:id="rId1"/>
    <sheet name="August 2025 Average Pricing" sheetId="53" r:id="rId2"/>
    <sheet name="August 2025 Summary Data" sheetId="54" r:id="rId3"/>
    <sheet name="July 2025 Calculation" sheetId="48" r:id="rId4"/>
    <sheet name="July 2025 Average Pricing" sheetId="47" r:id="rId5"/>
    <sheet name="July 2025 Summary Data" sheetId="46" r:id="rId6"/>
    <sheet name="June 2025 Calculation" sheetId="43" r:id="rId7"/>
    <sheet name="June 2025 Average Pricing" sheetId="44" r:id="rId8"/>
    <sheet name="June 2025 Summary Data" sheetId="45" r:id="rId9"/>
    <sheet name="May 2025 Calculation" sheetId="39" r:id="rId10"/>
    <sheet name="May 2025 Average Pricing" sheetId="38" r:id="rId11"/>
    <sheet name="May 2025 Summary Data" sheetId="37" r:id="rId12"/>
    <sheet name="April 2025 Calculation" sheetId="36" r:id="rId13"/>
    <sheet name="April 2025 Average Pricing" sheetId="35" r:id="rId14"/>
    <sheet name="April 2025 Summary Data" sheetId="34" r:id="rId15"/>
    <sheet name="March 2025 Calculation" sheetId="33" r:id="rId16"/>
    <sheet name="March 2025 Average Pricing" sheetId="32" r:id="rId17"/>
    <sheet name="March 2025 Summary Data" sheetId="31" r:id="rId18"/>
    <sheet name="February 2025 Calculation" sheetId="29" r:id="rId19"/>
    <sheet name="February 2025 Average Pricing" sheetId="30" r:id="rId20"/>
    <sheet name="February 2025 Summary Data" sheetId="28" r:id="rId21"/>
    <sheet name="January 2025 Calculation" sheetId="27" r:id="rId22"/>
    <sheet name="January 2025 Average Pricing" sheetId="26" r:id="rId23"/>
    <sheet name="January 2025 Summary Data" sheetId="25" r:id="rId24"/>
    <sheet name="December 2024 Calculation" sheetId="24" r:id="rId25"/>
    <sheet name="December 2024 Average Pricing" sheetId="23" r:id="rId26"/>
    <sheet name="December 2024 Summary Data" sheetId="22" r:id="rId27"/>
    <sheet name="November 2024 Calculation" sheetId="21" r:id="rId28"/>
    <sheet name="November 2024 Average Pricing" sheetId="20" r:id="rId29"/>
    <sheet name="November 2024 Summary Data" sheetId="19" r:id="rId30"/>
    <sheet name="October 2024 Calculation" sheetId="18" r:id="rId31"/>
    <sheet name="October 2024 Average Pricing" sheetId="17" r:id="rId32"/>
    <sheet name="October 2024 Summary Data" sheetId="16" r:id="rId33"/>
    <sheet name="September 2024 Calculation" sheetId="13" r:id="rId34"/>
    <sheet name="September 2024 Average Pricing" sheetId="14" r:id="rId35"/>
    <sheet name="September 2024 Summary Data" sheetId="15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 localSheetId="0">#REF!</definedName>
    <definedName name="\A" localSheetId="7">#REF!</definedName>
    <definedName name="\A" localSheetId="6">#REF!</definedName>
    <definedName name="\A" localSheetId="8">#REF!</definedName>
    <definedName name="\A">#REF!</definedName>
    <definedName name="\B" localSheetId="0">#REF!</definedName>
    <definedName name="\B" localSheetId="6">#REF!</definedName>
    <definedName name="\B">#REF!</definedName>
    <definedName name="\C" localSheetId="0">#REF!</definedName>
    <definedName name="\C" localSheetId="6">#REF!</definedName>
    <definedName name="\C">#REF!</definedName>
    <definedName name="\M">#REF!</definedName>
    <definedName name="\P">[1]July!$BM$2:$BM$3</definedName>
    <definedName name="\Q">#REF!</definedName>
    <definedName name="\X" localSheetId="7">#REF!</definedName>
    <definedName name="\X" localSheetId="6">#REF!</definedName>
    <definedName name="\X" localSheetId="8">#REF!</definedName>
    <definedName name="\X">#REF!</definedName>
    <definedName name="_____________________________________________________je6191" localSheetId="7">#REF!</definedName>
    <definedName name="_____________________________________________________je6191" localSheetId="6">#REF!</definedName>
    <definedName name="_____________________________________________________je6191" localSheetId="8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0">'August 2025 Calculation'!#REF!</definedName>
    <definedName name="AUG_03" localSheetId="7">#REF!</definedName>
    <definedName name="AUG_03" localSheetId="6">'June 2025 Calculation'!#REF!</definedName>
    <definedName name="AUG_03" localSheetId="8">#REF!</definedName>
    <definedName name="AUG_03">#REF!</definedName>
    <definedName name="AUG_2002" localSheetId="0">#REF!</definedName>
    <definedName name="AUG_2002" localSheetId="7">#REF!</definedName>
    <definedName name="AUG_2002" localSheetId="6">#REF!</definedName>
    <definedName name="AUG_2002" localSheetId="8">#REF!</definedName>
    <definedName name="AUG_2002">#REF!</definedName>
    <definedName name="AUG_2003" localSheetId="0">#REF!</definedName>
    <definedName name="AUG_2003" localSheetId="6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0">#REF!</definedName>
    <definedName name="Base2" localSheetId="7">#REF!</definedName>
    <definedName name="Base2" localSheetId="6">#REF!</definedName>
    <definedName name="Base2" localSheetId="8">#REF!</definedName>
    <definedName name="Base2">#REF!</definedName>
    <definedName name="BERTHA" localSheetId="0">#REF!</definedName>
    <definedName name="BERTHA" localSheetId="6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0">#REF!</definedName>
    <definedName name="C_" localSheetId="7">#REF!</definedName>
    <definedName name="C_" localSheetId="6">#REF!</definedName>
    <definedName name="C_" localSheetId="8">#REF!</definedName>
    <definedName name="C_">#REF!</definedName>
    <definedName name="calc" localSheetId="0">#REF!</definedName>
    <definedName name="calc" localSheetId="6">#REF!</definedName>
    <definedName name="calc">#REF!</definedName>
    <definedName name="calc2" localSheetId="0">#REF!</definedName>
    <definedName name="calc2" localSheetId="6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14" hidden="1">'April 2025 Summary Data'!$B$2:$Z$33</definedName>
    <definedName name="ExternalData_1" localSheetId="2" hidden="1">'August 2025 Summary Data'!$B$2:$Z$32</definedName>
    <definedName name="ExternalData_1" localSheetId="26" hidden="1">'December 2024 Summary Data'!$B$2:$AA$32</definedName>
    <definedName name="ExternalData_1" localSheetId="20" hidden="1">'February 2025 Summary Data'!$B$2:$Z$33</definedName>
    <definedName name="ExternalData_1" localSheetId="23" hidden="1">'January 2025 Summary Data'!$B$2:$Y$32</definedName>
    <definedName name="ExternalData_1" localSheetId="5" hidden="1">'July 2025 Summary Data'!$B$2:$Z$33</definedName>
    <definedName name="ExternalData_1" localSheetId="8" hidden="1">'June 2025 Summary Data'!$B$2:$Z$33</definedName>
    <definedName name="ExternalData_1" localSheetId="17" hidden="1">'March 2025 Summary Data'!$B$2:$Z$33</definedName>
    <definedName name="ExternalData_1" localSheetId="11" hidden="1">'May 2025 Summary Data'!$B$2:$Z$33</definedName>
    <definedName name="ExternalData_1" localSheetId="32" hidden="1">'October 2024 Summary Data'!$B$2:$Z$32</definedName>
    <definedName name="ExternalData_1" localSheetId="35" hidden="1">'September 2024 Summary Data'!$B$2:$Z$32</definedName>
    <definedName name="ExternalData_2" localSheetId="13" hidden="1">'April 2025 Average Pricing'!$A$1:$E$721</definedName>
    <definedName name="ExternalData_2" localSheetId="1" hidden="1">'August 2025 Average Pricing'!$A$1:$E$721</definedName>
    <definedName name="ExternalData_2" localSheetId="25" hidden="1">'December 2024 Average Pricing'!$A$1:$E$720</definedName>
    <definedName name="ExternalData_2" localSheetId="19" hidden="1">'February 2025 Average Pricing'!$A$1:$E$721</definedName>
    <definedName name="ExternalData_2" localSheetId="22" hidden="1">'January 2025 Average Pricing'!$A$1:$E$697</definedName>
    <definedName name="ExternalData_2" localSheetId="4" hidden="1">'July 2025 Average Pricing'!$A$1:$E$721</definedName>
    <definedName name="ExternalData_2" localSheetId="16" hidden="1">'March 2025 Average Pricing'!$A$1:$E$721</definedName>
    <definedName name="ExternalData_2" localSheetId="10" hidden="1">'May 2025 Average Pricing'!$A$1:$E$745</definedName>
    <definedName name="ExternalData_2" localSheetId="29" hidden="1">'November 2024 Summary Data'!$B$2:$Z$32</definedName>
    <definedName name="ExternalData_2" localSheetId="31" hidden="1">'October 2024 Average Pricing'!$A$1:$E$721</definedName>
    <definedName name="ExternalData_2" localSheetId="34" hidden="1">'September 2024 Average Pricing'!$A$1:$E$721</definedName>
    <definedName name="ExternalData_3" localSheetId="7" hidden="1">'June 2025 Average Pricing'!$A$1:$E$745</definedName>
    <definedName name="ExternalData_3" localSheetId="28" hidden="1">'November 2024 Average Pricing'!$A$1:$E$721</definedName>
    <definedName name="F" localSheetId="0">#REF!</definedName>
    <definedName name="F" localSheetId="7">#REF!</definedName>
    <definedName name="F" localSheetId="6">#REF!</definedName>
    <definedName name="F" localSheetId="8">#REF!</definedName>
    <definedName name="F">#REF!</definedName>
    <definedName name="fc" localSheetId="0">#REF!</definedName>
    <definedName name="fc" localSheetId="6">#REF!</definedName>
    <definedName name="fc">#REF!</definedName>
    <definedName name="FEB" localSheetId="0">#REF!</definedName>
    <definedName name="FEB" localSheetId="6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0">#REF!</definedName>
    <definedName name="FIRMSALES" localSheetId="7">#REF!</definedName>
    <definedName name="FIRMSALES" localSheetId="6">#REF!</definedName>
    <definedName name="FIRMSALES" localSheetId="8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0">#REF!</definedName>
    <definedName name="INTT1" localSheetId="7">#REF!</definedName>
    <definedName name="INTT1" localSheetId="6">#REF!</definedName>
    <definedName name="INTT1" localSheetId="8">#REF!</definedName>
    <definedName name="INTT1">#REF!</definedName>
    <definedName name="INTT2" localSheetId="0">#REF!</definedName>
    <definedName name="INTT2" localSheetId="6">#REF!</definedName>
    <definedName name="INTT2">#REF!</definedName>
    <definedName name="INTT3" localSheetId="0">#REF!</definedName>
    <definedName name="INTT3" localSheetId="6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0">#REF!</definedName>
    <definedName name="MONTH" localSheetId="7">#REF!</definedName>
    <definedName name="MONTH" localSheetId="6">#REF!</definedName>
    <definedName name="MONTH" localSheetId="8">#REF!</definedName>
    <definedName name="MONTH">#REF!</definedName>
    <definedName name="MonthTable" localSheetId="7">[15]Month!#REF!</definedName>
    <definedName name="MonthTable" localSheetId="6">[15]Month!#REF!</definedName>
    <definedName name="MonthTable" localSheetId="8">[15]Month!#REF!</definedName>
    <definedName name="MonthTable">[15]Month!#REF!</definedName>
    <definedName name="MW" localSheetId="0">#REF!</definedName>
    <definedName name="MW" localSheetId="7">#REF!</definedName>
    <definedName name="MW" localSheetId="6">#REF!</definedName>
    <definedName name="MW" localSheetId="8">#REF!</definedName>
    <definedName name="MW">#REF!</definedName>
    <definedName name="NCP" localSheetId="0">#REF!</definedName>
    <definedName name="NCP" localSheetId="6">#REF!</definedName>
    <definedName name="NCP">#REF!</definedName>
    <definedName name="new" localSheetId="0">[16]ALLOC.!#REF!</definedName>
    <definedName name="new" localSheetId="6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0">#REF!</definedName>
    <definedName name="NMPK" localSheetId="7">#REF!</definedName>
    <definedName name="NMPK" localSheetId="6">#REF!</definedName>
    <definedName name="NMPK" localSheetId="8">#REF!</definedName>
    <definedName name="NMPK">#REF!</definedName>
    <definedName name="NMSUA" localSheetId="0">#REF!</definedName>
    <definedName name="NMSUA" localSheetId="6">#REF!</definedName>
    <definedName name="NMSUA">#REF!</definedName>
    <definedName name="NMSUM" localSheetId="0">#REF!</definedName>
    <definedName name="NMSUM" localSheetId="6">#REF!</definedName>
    <definedName name="NMSUM">#REF!</definedName>
    <definedName name="NMTWHS">#REF!</definedName>
    <definedName name="NMUNDERRECOVERY">'[17]U.2 ALLOC.'!#REF!</definedName>
    <definedName name="NOV" localSheetId="0">#REF!</definedName>
    <definedName name="NOV" localSheetId="7">#REF!</definedName>
    <definedName name="NOV" localSheetId="6">#REF!</definedName>
    <definedName name="NOV" localSheetId="8">#REF!</definedName>
    <definedName name="NOV">#REF!</definedName>
    <definedName name="NOV_2002" localSheetId="0">#REF!</definedName>
    <definedName name="NOV_2002" localSheetId="6">#REF!</definedName>
    <definedName name="NOV_2002">#REF!</definedName>
    <definedName name="NOV_2003" localSheetId="0">#REF!</definedName>
    <definedName name="NOV_2003" localSheetId="6">#REF!</definedName>
    <definedName name="NOV_2003">#REF!</definedName>
    <definedName name="OCT">#REF!</definedName>
    <definedName name="OCT_2002">#REF!</definedName>
    <definedName name="OCT_2003">#REF!</definedName>
    <definedName name="Oct_wpA" localSheetId="0">'[18]WP-A, pgs. 1-2'!#REF!</definedName>
    <definedName name="Oct_wpA" localSheetId="6">'[18]WP-A, pgs. 1-2'!#REF!</definedName>
    <definedName name="Oct_wpA">'[18]WP-A, pgs. 1-2'!#REF!</definedName>
    <definedName name="OT" localSheetId="0">#REF!</definedName>
    <definedName name="OT" localSheetId="7">#REF!</definedName>
    <definedName name="OT" localSheetId="6">#REF!</definedName>
    <definedName name="OT" localSheetId="8">#REF!</definedName>
    <definedName name="OT">#REF!</definedName>
    <definedName name="P1.4" localSheetId="0">#REF!</definedName>
    <definedName name="P1.4" localSheetId="6">#REF!</definedName>
    <definedName name="P1.4">#REF!</definedName>
    <definedName name="p2.4" localSheetId="0">#REF!</definedName>
    <definedName name="p2.4" localSheetId="6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0">#REF!</definedName>
    <definedName name="PM_TF_UNIT1" localSheetId="7">#REF!</definedName>
    <definedName name="PM_TF_UNIT1" localSheetId="6">#REF!</definedName>
    <definedName name="PM_TF_UNIT1" localSheetId="8">#REF!</definedName>
    <definedName name="PM_TF_UNIT1">#REF!</definedName>
    <definedName name="PM_TF_UNIT2" localSheetId="0">#REF!</definedName>
    <definedName name="PM_TF_UNIT2" localSheetId="6">#REF!</definedName>
    <definedName name="PM_TF_UNIT2">#REF!</definedName>
    <definedName name="PM_TF_UNIT3" localSheetId="0">#REF!</definedName>
    <definedName name="PM_TF_UNIT3" localSheetId="6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0">'August 2025 Calculation'!$A$1:$S$22</definedName>
    <definedName name="_xlnm.Print_Area" localSheetId="7">#REF!</definedName>
    <definedName name="_xlnm.Print_Area" localSheetId="6">'June 2025 Calculation'!$A$1:$S$22</definedName>
    <definedName name="_xlnm.Print_Area" localSheetId="8">#REF!</definedName>
    <definedName name="_xlnm.Print_Area">#REF!</definedName>
    <definedName name="Print_Area_JE_6805" localSheetId="7">'[21]JE 68XX UPLOAD'!#REF!</definedName>
    <definedName name="Print_Area_JE_6805" localSheetId="6">'[21]JE 68XX UPLOAD'!#REF!</definedName>
    <definedName name="Print_Area_JE_6805" localSheetId="8">'[21]JE 68XX UPLOAD'!#REF!</definedName>
    <definedName name="Print_Area_JE_6805">'[21]JE 68XX UPLOAD'!#REF!</definedName>
    <definedName name="Print_Area_JE_6806" localSheetId="7">'[21]JE 68XX UPLOAD'!#REF!</definedName>
    <definedName name="Print_Area_JE_6806" localSheetId="6">'[21]JE 68XX UPLOAD'!#REF!</definedName>
    <definedName name="Print_Area_JE_6806" localSheetId="8">'[21]JE 68XX UPLOAD'!#REF!</definedName>
    <definedName name="Print_Area_JE_6806">'[21]JE 68XX UPLOAD'!#REF!</definedName>
    <definedName name="Print_Area_MI" localSheetId="0">#REF!</definedName>
    <definedName name="Print_Area_MI" localSheetId="7">#REF!</definedName>
    <definedName name="Print_Area_MI" localSheetId="6">#REF!</definedName>
    <definedName name="Print_Area_MI" localSheetId="8">#REF!</definedName>
    <definedName name="Print_Area_MI">#REF!</definedName>
    <definedName name="PRINT_TITLES_MI" localSheetId="0">#REF!</definedName>
    <definedName name="PRINT_TITLES_MI" localSheetId="6">#REF!</definedName>
    <definedName name="PRINT_TITLES_MI">#REF!</definedName>
    <definedName name="PRIORMONTH" localSheetId="0">#REF!</definedName>
    <definedName name="PRIORMONTH" localSheetId="6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0">#REF!</definedName>
    <definedName name="RATE1" localSheetId="7">#REF!</definedName>
    <definedName name="RATE1" localSheetId="6">#REF!</definedName>
    <definedName name="RATE1" localSheetId="8">#REF!</definedName>
    <definedName name="RATE1">#REF!</definedName>
    <definedName name="RATE19TYP" localSheetId="7">'[22]Rate 19'!#REF!</definedName>
    <definedName name="RATE19TYP" localSheetId="6">'[22]Rate 19'!#REF!</definedName>
    <definedName name="RATE19TYP" localSheetId="8">'[22]Rate 19'!#REF!</definedName>
    <definedName name="RATE19TYP">'[22]Rate 19'!#REF!</definedName>
    <definedName name="RATE2" localSheetId="0">#REF!</definedName>
    <definedName name="RATE2" localSheetId="7">#REF!</definedName>
    <definedName name="RATE2" localSheetId="6">#REF!</definedName>
    <definedName name="RATE2" localSheetId="8">#REF!</definedName>
    <definedName name="RATE2">#REF!</definedName>
    <definedName name="RATE26" localSheetId="0">#REF!</definedName>
    <definedName name="RATE26" localSheetId="6">#REF!</definedName>
    <definedName name="RATE26">#REF!</definedName>
    <definedName name="RATE27" localSheetId="0">#REF!</definedName>
    <definedName name="RATE27" localSheetId="6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0">#REF!</definedName>
    <definedName name="RATE73" localSheetId="7">#REF!</definedName>
    <definedName name="RATE73" localSheetId="6">#REF!</definedName>
    <definedName name="RATE73" localSheetId="8">#REF!</definedName>
    <definedName name="RATE73">#REF!</definedName>
    <definedName name="RATE7TYP" localSheetId="7">'[22]Rate 7'!#REF!</definedName>
    <definedName name="RATE7TYP" localSheetId="6">'[22]Rate 7'!#REF!</definedName>
    <definedName name="RATE7TYP" localSheetId="8">'[22]Rate 7'!#REF!</definedName>
    <definedName name="RATE7TYP">'[22]Rate 7'!#REF!</definedName>
    <definedName name="RATE9" localSheetId="0">#REF!</definedName>
    <definedName name="RATE9" localSheetId="7">#REF!</definedName>
    <definedName name="RATE9" localSheetId="6">#REF!</definedName>
    <definedName name="RATE9" localSheetId="8">#REF!</definedName>
    <definedName name="RATE9">#REF!</definedName>
    <definedName name="RATEWH" localSheetId="0">#REF!</definedName>
    <definedName name="RATEWH" localSheetId="6">#REF!</definedName>
    <definedName name="RATEWH">#REF!</definedName>
    <definedName name="RDRESID" localSheetId="0">#REF!</definedName>
    <definedName name="RDRESID" localSheetId="6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0">#REF!</definedName>
    <definedName name="Sales_Company" localSheetId="6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0">#REF!</definedName>
    <definedName name="SELECT" localSheetId="7">#REF!</definedName>
    <definedName name="SELECT" localSheetId="6">#REF!</definedName>
    <definedName name="SELECT" localSheetId="8">#REF!</definedName>
    <definedName name="SELECT">#REF!</definedName>
    <definedName name="SEP" localSheetId="0">#REF!</definedName>
    <definedName name="SEP" localSheetId="6">#REF!</definedName>
    <definedName name="SEP">#REF!</definedName>
    <definedName name="SEP_2002" localSheetId="0">#REF!</definedName>
    <definedName name="SEP_2002" localSheetId="6">#REF!</definedName>
    <definedName name="SEP_2002">#REF!</definedName>
    <definedName name="SEP_2003">#REF!</definedName>
    <definedName name="Sept_03" localSheetId="0">'August 2025 Calculation'!$A$1:$U$39</definedName>
    <definedName name="Sept_03" localSheetId="7">#REF!</definedName>
    <definedName name="Sept_03" localSheetId="6">'June 2025 Calculation'!$A$1:$U$39</definedName>
    <definedName name="Sept_03" localSheetId="8">#REF!</definedName>
    <definedName name="Sept_03">#REF!</definedName>
    <definedName name="seven3">'[3]2003'!$BI$1:$BP$162</definedName>
    <definedName name="simple">[23]DLIST!$B$3:$B$5</definedName>
    <definedName name="SUM" localSheetId="0">#REF!</definedName>
    <definedName name="SUM" localSheetId="7">#REF!</definedName>
    <definedName name="SUM" localSheetId="6">#REF!</definedName>
    <definedName name="SUM" localSheetId="8">#REF!</definedName>
    <definedName name="SUM">#REF!</definedName>
    <definedName name="Summary" localSheetId="0">#REF!</definedName>
    <definedName name="Summary" localSheetId="6">#REF!</definedName>
    <definedName name="Summary">#REF!</definedName>
    <definedName name="SYSPK" localSheetId="0">#REF!</definedName>
    <definedName name="SYSPK" localSheetId="6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0">#REF!</definedName>
    <definedName name="Time" localSheetId="7">#REF!</definedName>
    <definedName name="Time" localSheetId="6">#REF!</definedName>
    <definedName name="Time" localSheetId="8">#REF!</definedName>
    <definedName name="Time">#REF!</definedName>
    <definedName name="TLN05a" localSheetId="0">#REF!</definedName>
    <definedName name="TLN05a" localSheetId="6">#REF!</definedName>
    <definedName name="TLN05a">#REF!</definedName>
    <definedName name="TLN05b" localSheetId="0">#REF!</definedName>
    <definedName name="TLN05b" localSheetId="6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0">'[18]WP-A, pgs. 1-2'!#REF!</definedName>
    <definedName name="totalwpa" localSheetId="7">'[18]WP-A, pgs. 1-2'!#REF!</definedName>
    <definedName name="totalwpa" localSheetId="6">'[18]WP-A, pgs. 1-2'!#REF!</definedName>
    <definedName name="totalwpa" localSheetId="8">'[18]WP-A, pgs. 1-2'!#REF!</definedName>
    <definedName name="totalwpa">'[18]WP-A, pgs. 1-2'!#REF!</definedName>
    <definedName name="TotRev" localSheetId="0">#REF!</definedName>
    <definedName name="TotRev" localSheetId="7">#REF!</definedName>
    <definedName name="TotRev" localSheetId="6">#REF!</definedName>
    <definedName name="TotRev" localSheetId="8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0">#REF!</definedName>
    <definedName name="TXDEM" localSheetId="7">#REF!</definedName>
    <definedName name="TXDEM" localSheetId="6">#REF!</definedName>
    <definedName name="TXDEM" localSheetId="8">#REF!</definedName>
    <definedName name="TXDEM">#REF!</definedName>
    <definedName name="TXNAT" localSheetId="0">#REF!</definedName>
    <definedName name="TXNAT" localSheetId="6">#REF!</definedName>
    <definedName name="TXNAT">#REF!</definedName>
    <definedName name="TXPK" localSheetId="0">#REF!</definedName>
    <definedName name="TXPK" localSheetId="6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0">#REF!</definedName>
    <definedName name="VENDOR_ID_RNG" localSheetId="7">#REF!</definedName>
    <definedName name="VENDOR_ID_RNG" localSheetId="6">#REF!</definedName>
    <definedName name="VENDOR_ID_RNG" localSheetId="8">#REF!</definedName>
    <definedName name="VENDOR_ID_RNG">#REF!</definedName>
    <definedName name="VENDOR_NAME" localSheetId="0">#REF!</definedName>
    <definedName name="VENDOR_NAME" localSheetId="6">#REF!</definedName>
    <definedName name="VENDOR_NAME">#REF!</definedName>
    <definedName name="what" localSheetId="0">#REF!</definedName>
    <definedName name="what" localSheetId="6">#REF!</definedName>
    <definedName name="what">#REF!</definedName>
    <definedName name="what2">#REF!</definedName>
    <definedName name="WORKSHEET">#REF!</definedName>
    <definedName name="WP">#REF!</definedName>
    <definedName name="wrn.allocpb." localSheetId="1" hidden="1">{#N/A,#N/A,FALSE,"Alloc"}</definedName>
    <definedName name="wrn.allocpb." localSheetId="0" hidden="1">{#N/A,#N/A,FALSE,"Alloc"}</definedName>
    <definedName name="wrn.allocpb." localSheetId="2" hidden="1">{#N/A,#N/A,FALSE,"Alloc"}</definedName>
    <definedName name="wrn.allocpb." localSheetId="7" hidden="1">{#N/A,#N/A,FALSE,"Alloc"}</definedName>
    <definedName name="wrn.allocpb." localSheetId="6" hidden="1">{#N/A,#N/A,FALSE,"Alloc"}</definedName>
    <definedName name="wrn.allocpb." localSheetId="8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0">#REF!</definedName>
    <definedName name="ZainetData" localSheetId="6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1" i="53" l="1"/>
  <c r="F720" i="53"/>
  <c r="F719" i="53"/>
  <c r="F718" i="53"/>
  <c r="F717" i="53"/>
  <c r="F716" i="53"/>
  <c r="F715" i="53"/>
  <c r="F714" i="53"/>
  <c r="F713" i="53"/>
  <c r="F712" i="53"/>
  <c r="F711" i="53"/>
  <c r="F710" i="53"/>
  <c r="F709" i="53"/>
  <c r="F708" i="53"/>
  <c r="F707" i="53"/>
  <c r="F706" i="53"/>
  <c r="F705" i="53"/>
  <c r="F704" i="53"/>
  <c r="F703" i="53"/>
  <c r="F702" i="53"/>
  <c r="F701" i="53"/>
  <c r="F700" i="53"/>
  <c r="F699" i="53"/>
  <c r="F698" i="53"/>
  <c r="F697" i="53"/>
  <c r="F696" i="53"/>
  <c r="F695" i="53"/>
  <c r="F694" i="53"/>
  <c r="F693" i="53"/>
  <c r="F692" i="53"/>
  <c r="F691" i="53"/>
  <c r="F690" i="53"/>
  <c r="F689" i="53"/>
  <c r="F688" i="53"/>
  <c r="F687" i="53"/>
  <c r="F686" i="53"/>
  <c r="F685" i="53"/>
  <c r="F684" i="53"/>
  <c r="F683" i="53"/>
  <c r="F682" i="53"/>
  <c r="F681" i="53"/>
  <c r="F680" i="53"/>
  <c r="F679" i="53"/>
  <c r="F678" i="53"/>
  <c r="F677" i="53"/>
  <c r="F676" i="53"/>
  <c r="F675" i="53"/>
  <c r="F674" i="53"/>
  <c r="F673" i="53"/>
  <c r="F672" i="53"/>
  <c r="F671" i="53"/>
  <c r="F670" i="53"/>
  <c r="F669" i="53"/>
  <c r="F668" i="53"/>
  <c r="F667" i="53"/>
  <c r="F666" i="53"/>
  <c r="F665" i="53"/>
  <c r="F664" i="53"/>
  <c r="F663" i="53"/>
  <c r="F662" i="53"/>
  <c r="F661" i="53"/>
  <c r="F660" i="53"/>
  <c r="F659" i="53"/>
  <c r="F658" i="53"/>
  <c r="F657" i="53"/>
  <c r="F656" i="53"/>
  <c r="F655" i="53"/>
  <c r="F654" i="53"/>
  <c r="F653" i="53"/>
  <c r="F652" i="53"/>
  <c r="F651" i="53"/>
  <c r="F650" i="53"/>
  <c r="F649" i="53"/>
  <c r="F648" i="53"/>
  <c r="F647" i="53"/>
  <c r="F646" i="53"/>
  <c r="F645" i="53"/>
  <c r="F644" i="53"/>
  <c r="F643" i="53"/>
  <c r="F642" i="53"/>
  <c r="F641" i="53"/>
  <c r="F640" i="53"/>
  <c r="F639" i="53"/>
  <c r="F638" i="53"/>
  <c r="F637" i="53"/>
  <c r="F636" i="53"/>
  <c r="F635" i="53"/>
  <c r="F634" i="53"/>
  <c r="F633" i="53"/>
  <c r="F632" i="53"/>
  <c r="F631" i="53"/>
  <c r="F630" i="53"/>
  <c r="F629" i="53"/>
  <c r="F628" i="53"/>
  <c r="F627" i="53"/>
  <c r="F626" i="53"/>
  <c r="F625" i="53"/>
  <c r="F624" i="53"/>
  <c r="F623" i="53"/>
  <c r="F622" i="53"/>
  <c r="F621" i="53"/>
  <c r="F620" i="53"/>
  <c r="F619" i="53"/>
  <c r="F618" i="53"/>
  <c r="F617" i="53"/>
  <c r="F616" i="53"/>
  <c r="F615" i="53"/>
  <c r="F614" i="53"/>
  <c r="F613" i="53"/>
  <c r="F612" i="53"/>
  <c r="F611" i="53"/>
  <c r="F610" i="53"/>
  <c r="F609" i="53"/>
  <c r="F608" i="53"/>
  <c r="F607" i="53"/>
  <c r="F606" i="53"/>
  <c r="F605" i="53"/>
  <c r="F604" i="53"/>
  <c r="F603" i="53"/>
  <c r="F602" i="53"/>
  <c r="F601" i="53"/>
  <c r="F600" i="53"/>
  <c r="F599" i="53"/>
  <c r="F598" i="53"/>
  <c r="F597" i="53"/>
  <c r="F596" i="53"/>
  <c r="F595" i="53"/>
  <c r="F594" i="53"/>
  <c r="F593" i="53"/>
  <c r="F592" i="53"/>
  <c r="F591" i="53"/>
  <c r="F590" i="53"/>
  <c r="F589" i="53"/>
  <c r="F588" i="53"/>
  <c r="F587" i="53"/>
  <c r="F586" i="53"/>
  <c r="F585" i="53"/>
  <c r="F584" i="53"/>
  <c r="F583" i="53"/>
  <c r="F582" i="53"/>
  <c r="F581" i="53"/>
  <c r="F580" i="53"/>
  <c r="F579" i="53"/>
  <c r="F578" i="53"/>
  <c r="F577" i="53"/>
  <c r="F576" i="53"/>
  <c r="F575" i="53"/>
  <c r="F574" i="53"/>
  <c r="F573" i="53"/>
  <c r="F572" i="53"/>
  <c r="F571" i="53"/>
  <c r="F570" i="53"/>
  <c r="F569" i="53"/>
  <c r="F568" i="53"/>
  <c r="F567" i="53"/>
  <c r="F566" i="53"/>
  <c r="F565" i="53"/>
  <c r="F564" i="53"/>
  <c r="F563" i="53"/>
  <c r="F562" i="53"/>
  <c r="F561" i="53"/>
  <c r="F560" i="53"/>
  <c r="F559" i="53"/>
  <c r="F558" i="53"/>
  <c r="F557" i="53"/>
  <c r="F556" i="53"/>
  <c r="F555" i="53"/>
  <c r="F554" i="53"/>
  <c r="F553" i="53"/>
  <c r="F552" i="53"/>
  <c r="F551" i="53"/>
  <c r="F550" i="53"/>
  <c r="F549" i="53"/>
  <c r="F548" i="53"/>
  <c r="F547" i="53"/>
  <c r="F546" i="53"/>
  <c r="F545" i="53"/>
  <c r="F544" i="53"/>
  <c r="F543" i="53"/>
  <c r="F542" i="53"/>
  <c r="F541" i="53"/>
  <c r="F540" i="53"/>
  <c r="F539" i="53"/>
  <c r="F538" i="53"/>
  <c r="F537" i="53"/>
  <c r="F536" i="53"/>
  <c r="F535" i="53"/>
  <c r="F534" i="53"/>
  <c r="F533" i="53"/>
  <c r="F532" i="53"/>
  <c r="F531" i="53"/>
  <c r="F530" i="53"/>
  <c r="F529" i="53"/>
  <c r="F528" i="53"/>
  <c r="F527" i="53"/>
  <c r="F526" i="53"/>
  <c r="F525" i="53"/>
  <c r="F524" i="53"/>
  <c r="F523" i="53"/>
  <c r="F522" i="53"/>
  <c r="F521" i="53"/>
  <c r="F520" i="53"/>
  <c r="F519" i="53"/>
  <c r="F518" i="53"/>
  <c r="F517" i="53"/>
  <c r="F516" i="53"/>
  <c r="F515" i="53"/>
  <c r="F514" i="53"/>
  <c r="F513" i="53"/>
  <c r="F512" i="53"/>
  <c r="F511" i="53"/>
  <c r="F510" i="53"/>
  <c r="F509" i="53"/>
  <c r="F508" i="53"/>
  <c r="F507" i="53"/>
  <c r="F506" i="53"/>
  <c r="F505" i="53"/>
  <c r="F504" i="53"/>
  <c r="F503" i="53"/>
  <c r="F502" i="53"/>
  <c r="F501" i="53"/>
  <c r="F500" i="53"/>
  <c r="F499" i="53"/>
  <c r="F498" i="53"/>
  <c r="F497" i="53"/>
  <c r="F496" i="53"/>
  <c r="F495" i="53"/>
  <c r="F494" i="53"/>
  <c r="F493" i="53"/>
  <c r="F492" i="53"/>
  <c r="F491" i="53"/>
  <c r="F490" i="53"/>
  <c r="F489" i="53"/>
  <c r="F488" i="53"/>
  <c r="F487" i="53"/>
  <c r="F486" i="53"/>
  <c r="F485" i="53"/>
  <c r="F484" i="53"/>
  <c r="F483" i="53"/>
  <c r="F482" i="53"/>
  <c r="F481" i="53"/>
  <c r="F480" i="53"/>
  <c r="F479" i="53"/>
  <c r="F478" i="53"/>
  <c r="F477" i="53"/>
  <c r="F476" i="53"/>
  <c r="F475" i="53"/>
  <c r="F474" i="53"/>
  <c r="F473" i="53"/>
  <c r="F472" i="53"/>
  <c r="F471" i="53"/>
  <c r="F470" i="53"/>
  <c r="F469" i="53"/>
  <c r="F468" i="53"/>
  <c r="F467" i="53"/>
  <c r="F466" i="53"/>
  <c r="F465" i="53"/>
  <c r="F464" i="53"/>
  <c r="F463" i="53"/>
  <c r="F462" i="53"/>
  <c r="F461" i="53"/>
  <c r="F460" i="53"/>
  <c r="F459" i="53"/>
  <c r="F458" i="53"/>
  <c r="F457" i="53"/>
  <c r="F456" i="53"/>
  <c r="F455" i="53"/>
  <c r="F454" i="53"/>
  <c r="F453" i="53"/>
  <c r="F452" i="53"/>
  <c r="F451" i="53"/>
  <c r="F450" i="53"/>
  <c r="F449" i="53"/>
  <c r="F448" i="53"/>
  <c r="F447" i="53"/>
  <c r="F446" i="53"/>
  <c r="F445" i="53"/>
  <c r="F444" i="53"/>
  <c r="F443" i="53"/>
  <c r="F442" i="53"/>
  <c r="F441" i="53"/>
  <c r="F440" i="53"/>
  <c r="F439" i="53"/>
  <c r="F438" i="53"/>
  <c r="F437" i="53"/>
  <c r="F436" i="53"/>
  <c r="F435" i="53"/>
  <c r="F434" i="53"/>
  <c r="F433" i="53"/>
  <c r="F432" i="53"/>
  <c r="F431" i="53"/>
  <c r="F430" i="53"/>
  <c r="F429" i="53"/>
  <c r="F428" i="53"/>
  <c r="F427" i="53"/>
  <c r="F426" i="53"/>
  <c r="F425" i="53"/>
  <c r="F424" i="53"/>
  <c r="F423" i="53"/>
  <c r="F422" i="53"/>
  <c r="F421" i="53"/>
  <c r="F420" i="53"/>
  <c r="F419" i="53"/>
  <c r="F418" i="53"/>
  <c r="F417" i="53"/>
  <c r="F416" i="53"/>
  <c r="F415" i="53"/>
  <c r="F414" i="53"/>
  <c r="F413" i="53"/>
  <c r="F412" i="53"/>
  <c r="F411" i="53"/>
  <c r="F410" i="53"/>
  <c r="F409" i="53"/>
  <c r="F408" i="53"/>
  <c r="F407" i="53"/>
  <c r="F406" i="53"/>
  <c r="F405" i="53"/>
  <c r="F404" i="53"/>
  <c r="F403" i="53"/>
  <c r="F402" i="53"/>
  <c r="F401" i="53"/>
  <c r="F400" i="53"/>
  <c r="F399" i="53"/>
  <c r="F398" i="53"/>
  <c r="F397" i="53"/>
  <c r="F396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3" i="53"/>
  <c r="F382" i="53"/>
  <c r="F381" i="53"/>
  <c r="F380" i="53"/>
  <c r="F379" i="53"/>
  <c r="F378" i="53"/>
  <c r="F377" i="53"/>
  <c r="F376" i="53"/>
  <c r="F375" i="53"/>
  <c r="F374" i="53"/>
  <c r="F373" i="53"/>
  <c r="F372" i="53"/>
  <c r="F371" i="53"/>
  <c r="F370" i="53"/>
  <c r="F369" i="53"/>
  <c r="F368" i="53"/>
  <c r="F367" i="53"/>
  <c r="F366" i="53"/>
  <c r="F365" i="53"/>
  <c r="F364" i="53"/>
  <c r="F363" i="53"/>
  <c r="F362" i="53"/>
  <c r="F361" i="53"/>
  <c r="F360" i="53"/>
  <c r="F359" i="53"/>
  <c r="F358" i="53"/>
  <c r="F357" i="53"/>
  <c r="F356" i="53"/>
  <c r="F355" i="53"/>
  <c r="F354" i="53"/>
  <c r="F353" i="53"/>
  <c r="F352" i="53"/>
  <c r="F351" i="53"/>
  <c r="F350" i="53"/>
  <c r="F349" i="53"/>
  <c r="F348" i="53"/>
  <c r="F347" i="53"/>
  <c r="F346" i="53"/>
  <c r="F345" i="53"/>
  <c r="F344" i="53"/>
  <c r="F343" i="53"/>
  <c r="F342" i="53"/>
  <c r="F341" i="53"/>
  <c r="F340" i="53"/>
  <c r="F339" i="53"/>
  <c r="F338" i="53"/>
  <c r="F337" i="53"/>
  <c r="F336" i="53"/>
  <c r="F335" i="53"/>
  <c r="F334" i="53"/>
  <c r="F333" i="53"/>
  <c r="F332" i="53"/>
  <c r="F331" i="53"/>
  <c r="F330" i="53"/>
  <c r="F329" i="53"/>
  <c r="F328" i="53"/>
  <c r="F327" i="53"/>
  <c r="F326" i="53"/>
  <c r="F325" i="53"/>
  <c r="F324" i="53"/>
  <c r="F323" i="53"/>
  <c r="F322" i="53"/>
  <c r="F321" i="53"/>
  <c r="F320" i="53"/>
  <c r="F319" i="53"/>
  <c r="F318" i="53"/>
  <c r="F317" i="53"/>
  <c r="F316" i="53"/>
  <c r="F315" i="53"/>
  <c r="F314" i="53"/>
  <c r="F313" i="53"/>
  <c r="F312" i="53"/>
  <c r="F311" i="53"/>
  <c r="F310" i="53"/>
  <c r="F309" i="53"/>
  <c r="F308" i="53"/>
  <c r="F307" i="53"/>
  <c r="F306" i="53"/>
  <c r="F305" i="53"/>
  <c r="F304" i="53"/>
  <c r="F303" i="53"/>
  <c r="F302" i="53"/>
  <c r="F301" i="53"/>
  <c r="F300" i="53"/>
  <c r="F299" i="53"/>
  <c r="F298" i="53"/>
  <c r="F297" i="53"/>
  <c r="F296" i="53"/>
  <c r="F295" i="53"/>
  <c r="F294" i="53"/>
  <c r="F293" i="53"/>
  <c r="F292" i="53"/>
  <c r="F291" i="53"/>
  <c r="F290" i="53"/>
  <c r="F289" i="53"/>
  <c r="F288" i="53"/>
  <c r="F287" i="53"/>
  <c r="F286" i="53"/>
  <c r="F285" i="53"/>
  <c r="F284" i="53"/>
  <c r="F283" i="53"/>
  <c r="F282" i="53"/>
  <c r="F281" i="53"/>
  <c r="F280" i="53"/>
  <c r="F279" i="53"/>
  <c r="F278" i="53"/>
  <c r="F277" i="53"/>
  <c r="F276" i="53"/>
  <c r="F275" i="53"/>
  <c r="F274" i="53"/>
  <c r="F273" i="53"/>
  <c r="F272" i="53"/>
  <c r="F271" i="53"/>
  <c r="F270" i="53"/>
  <c r="F269" i="53"/>
  <c r="F268" i="53"/>
  <c r="F267" i="53"/>
  <c r="F266" i="53"/>
  <c r="F265" i="53"/>
  <c r="F264" i="53"/>
  <c r="F263" i="53"/>
  <c r="F262" i="53"/>
  <c r="F261" i="53"/>
  <c r="F260" i="53"/>
  <c r="F259" i="53"/>
  <c r="F258" i="53"/>
  <c r="F257" i="53"/>
  <c r="F256" i="53"/>
  <c r="F255" i="53"/>
  <c r="F254" i="53"/>
  <c r="F253" i="53"/>
  <c r="F252" i="53"/>
  <c r="F251" i="53"/>
  <c r="F250" i="53"/>
  <c r="F249" i="53"/>
  <c r="F248" i="53"/>
  <c r="F247" i="53"/>
  <c r="F246" i="53"/>
  <c r="F245" i="53"/>
  <c r="F244" i="53"/>
  <c r="F243" i="53"/>
  <c r="F242" i="53"/>
  <c r="F241" i="53"/>
  <c r="F240" i="53"/>
  <c r="F239" i="53"/>
  <c r="F238" i="53"/>
  <c r="F237" i="53"/>
  <c r="F236" i="53"/>
  <c r="F235" i="53"/>
  <c r="F234" i="53"/>
  <c r="F233" i="53"/>
  <c r="F232" i="53"/>
  <c r="F231" i="53"/>
  <c r="F230" i="53"/>
  <c r="F229" i="53"/>
  <c r="F228" i="53"/>
  <c r="F227" i="53"/>
  <c r="F226" i="53"/>
  <c r="F225" i="53"/>
  <c r="F224" i="53"/>
  <c r="F223" i="53"/>
  <c r="F222" i="53"/>
  <c r="F221" i="53"/>
  <c r="F220" i="53"/>
  <c r="F219" i="53"/>
  <c r="F218" i="53"/>
  <c r="F217" i="53"/>
  <c r="F216" i="53"/>
  <c r="F215" i="53"/>
  <c r="F214" i="53"/>
  <c r="F213" i="53"/>
  <c r="F212" i="53"/>
  <c r="F211" i="53"/>
  <c r="F210" i="53"/>
  <c r="F209" i="53"/>
  <c r="F208" i="53"/>
  <c r="F207" i="53"/>
  <c r="F206" i="53"/>
  <c r="F205" i="53"/>
  <c r="F204" i="53"/>
  <c r="F203" i="53"/>
  <c r="F202" i="53"/>
  <c r="F201" i="53"/>
  <c r="F200" i="53"/>
  <c r="F199" i="53"/>
  <c r="F198" i="53"/>
  <c r="F197" i="53"/>
  <c r="F196" i="53"/>
  <c r="F195" i="53"/>
  <c r="F194" i="53"/>
  <c r="F193" i="53"/>
  <c r="F192" i="53"/>
  <c r="F191" i="53"/>
  <c r="F190" i="53"/>
  <c r="F189" i="53"/>
  <c r="F188" i="53"/>
  <c r="F187" i="53"/>
  <c r="F186" i="53"/>
  <c r="F185" i="53"/>
  <c r="F184" i="53"/>
  <c r="F183" i="53"/>
  <c r="F182" i="53"/>
  <c r="F181" i="53"/>
  <c r="F180" i="53"/>
  <c r="F179" i="53"/>
  <c r="F178" i="53"/>
  <c r="F177" i="53"/>
  <c r="F176" i="53"/>
  <c r="F175" i="53"/>
  <c r="F174" i="53"/>
  <c r="F173" i="53"/>
  <c r="F172" i="53"/>
  <c r="F171" i="53"/>
  <c r="F170" i="53"/>
  <c r="F169" i="53"/>
  <c r="F168" i="53"/>
  <c r="F167" i="53"/>
  <c r="F166" i="53"/>
  <c r="F165" i="53"/>
  <c r="F164" i="53"/>
  <c r="F163" i="53"/>
  <c r="F162" i="53"/>
  <c r="F161" i="53"/>
  <c r="F160" i="53"/>
  <c r="F159" i="53"/>
  <c r="F158" i="53"/>
  <c r="F157" i="53"/>
  <c r="F156" i="53"/>
  <c r="F155" i="53"/>
  <c r="F154" i="53"/>
  <c r="F153" i="53"/>
  <c r="F152" i="53"/>
  <c r="F151" i="53"/>
  <c r="F150" i="53"/>
  <c r="F149" i="53"/>
  <c r="F148" i="53"/>
  <c r="F147" i="53"/>
  <c r="F146" i="53"/>
  <c r="F145" i="53"/>
  <c r="F144" i="53"/>
  <c r="F143" i="53"/>
  <c r="F142" i="53"/>
  <c r="F141" i="53"/>
  <c r="F140" i="53"/>
  <c r="F139" i="53"/>
  <c r="F138" i="53"/>
  <c r="F137" i="53"/>
  <c r="F136" i="53"/>
  <c r="F135" i="53"/>
  <c r="F134" i="53"/>
  <c r="F133" i="53"/>
  <c r="F132" i="53"/>
  <c r="F131" i="53"/>
  <c r="F130" i="53"/>
  <c r="F129" i="53"/>
  <c r="F128" i="53"/>
  <c r="F127" i="53"/>
  <c r="F126" i="53"/>
  <c r="F125" i="53"/>
  <c r="F124" i="53"/>
  <c r="F123" i="53"/>
  <c r="F122" i="53"/>
  <c r="F121" i="53"/>
  <c r="F120" i="53"/>
  <c r="F119" i="53"/>
  <c r="F118" i="53"/>
  <c r="F117" i="53"/>
  <c r="F116" i="53"/>
  <c r="F115" i="53"/>
  <c r="F114" i="53"/>
  <c r="F113" i="53"/>
  <c r="F112" i="53"/>
  <c r="F111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8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L10" i="53"/>
  <c r="F10" i="53"/>
  <c r="F9" i="53"/>
  <c r="F8" i="53"/>
  <c r="M7" i="53"/>
  <c r="L7" i="53"/>
  <c r="F7" i="53"/>
  <c r="M6" i="53"/>
  <c r="L6" i="53"/>
  <c r="F6" i="53"/>
  <c r="F5" i="53"/>
  <c r="I4" i="53"/>
  <c r="J4" i="53" s="1"/>
  <c r="F4" i="53"/>
  <c r="L3" i="53"/>
  <c r="I3" i="53"/>
  <c r="J3" i="53" s="1"/>
  <c r="F3" i="53"/>
  <c r="L2" i="53"/>
  <c r="I2" i="53"/>
  <c r="J2" i="53" s="1"/>
  <c r="F2" i="53"/>
  <c r="F721" i="14" l="1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F8" i="14"/>
  <c r="M7" i="14"/>
  <c r="L7" i="14"/>
  <c r="F7" i="14"/>
  <c r="M6" i="14"/>
  <c r="L6" i="14"/>
  <c r="F6" i="14"/>
  <c r="F5" i="14"/>
  <c r="J4" i="14"/>
  <c r="I4" i="14"/>
  <c r="F4" i="14"/>
  <c r="L3" i="14"/>
  <c r="J3" i="14"/>
  <c r="I3" i="14"/>
  <c r="F3" i="14"/>
  <c r="L2" i="14"/>
  <c r="J2" i="14"/>
  <c r="I2" i="14"/>
  <c r="F2" i="14"/>
  <c r="Q18" i="13"/>
  <c r="O18" i="13"/>
  <c r="M18" i="13"/>
  <c r="K18" i="13"/>
  <c r="I18" i="13"/>
  <c r="G18" i="13"/>
  <c r="Q16" i="13"/>
  <c r="O16" i="13"/>
  <c r="M16" i="13"/>
  <c r="K16" i="13"/>
  <c r="I16" i="13"/>
  <c r="G16" i="13"/>
  <c r="Q14" i="13"/>
  <c r="O14" i="13"/>
  <c r="M14" i="13"/>
  <c r="K14" i="13"/>
  <c r="I14" i="13"/>
  <c r="G14" i="13"/>
  <c r="Q12" i="13"/>
  <c r="O12" i="13"/>
  <c r="M12" i="13"/>
  <c r="K12" i="13"/>
  <c r="I12" i="13"/>
  <c r="G12" i="13"/>
  <c r="Q10" i="13"/>
  <c r="O10" i="13"/>
  <c r="M10" i="13"/>
  <c r="K10" i="13"/>
  <c r="I10" i="13"/>
  <c r="G10" i="13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Q18" i="18"/>
  <c r="O18" i="18"/>
  <c r="M18" i="18"/>
  <c r="K18" i="18"/>
  <c r="I18" i="18"/>
  <c r="G18" i="18"/>
  <c r="Q16" i="18"/>
  <c r="O16" i="18"/>
  <c r="M16" i="18"/>
  <c r="K16" i="18"/>
  <c r="I16" i="18"/>
  <c r="G16" i="18"/>
  <c r="Q14" i="18"/>
  <c r="O14" i="18"/>
  <c r="M14" i="18"/>
  <c r="K14" i="18"/>
  <c r="I14" i="18"/>
  <c r="G14" i="18"/>
  <c r="Q12" i="18"/>
  <c r="O12" i="18"/>
  <c r="M12" i="18"/>
  <c r="K12" i="18"/>
  <c r="I12" i="18"/>
  <c r="G12" i="18"/>
  <c r="Q10" i="18"/>
  <c r="O10" i="18"/>
  <c r="M10" i="18"/>
  <c r="A3" i="18"/>
  <c r="A2" i="18"/>
  <c r="A1" i="18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L10" i="20"/>
  <c r="F10" i="20"/>
  <c r="F9" i="20"/>
  <c r="F8" i="20"/>
  <c r="M7" i="20"/>
  <c r="L7" i="20"/>
  <c r="F7" i="20"/>
  <c r="M6" i="20"/>
  <c r="L6" i="20"/>
  <c r="F6" i="20"/>
  <c r="F5" i="20"/>
  <c r="J4" i="20"/>
  <c r="I4" i="20"/>
  <c r="F4" i="20"/>
  <c r="L3" i="20"/>
  <c r="J3" i="20"/>
  <c r="I3" i="20"/>
  <c r="F3" i="20"/>
  <c r="L2" i="20"/>
  <c r="J2" i="20"/>
  <c r="I2" i="20"/>
  <c r="F2" i="20"/>
  <c r="Q18" i="21"/>
  <c r="O18" i="21"/>
  <c r="M18" i="21"/>
  <c r="K18" i="21"/>
  <c r="I18" i="21"/>
  <c r="G18" i="21"/>
  <c r="E18" i="21"/>
  <c r="Q16" i="21"/>
  <c r="O16" i="21"/>
  <c r="M16" i="21"/>
  <c r="K16" i="21"/>
  <c r="I16" i="21"/>
  <c r="G16" i="21"/>
  <c r="E16" i="21"/>
  <c r="Q14" i="21"/>
  <c r="O14" i="21"/>
  <c r="M14" i="21"/>
  <c r="K14" i="21"/>
  <c r="I14" i="21"/>
  <c r="G14" i="21"/>
  <c r="E14" i="21"/>
  <c r="Q12" i="21"/>
  <c r="O12" i="21"/>
  <c r="M12" i="21"/>
  <c r="K12" i="21"/>
  <c r="I12" i="21"/>
  <c r="G12" i="21"/>
  <c r="E12" i="21"/>
  <c r="Q10" i="21"/>
  <c r="O10" i="21"/>
  <c r="M10" i="21"/>
  <c r="K10" i="21"/>
  <c r="I10" i="21"/>
  <c r="G10" i="21"/>
  <c r="A3" i="21"/>
  <c r="A2" i="21"/>
  <c r="A1" i="21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J4" i="23"/>
  <c r="I4" i="23"/>
  <c r="F4" i="23"/>
  <c r="L3" i="23"/>
  <c r="J3" i="23"/>
  <c r="I3" i="23"/>
  <c r="F3" i="23"/>
  <c r="L2" i="23"/>
  <c r="J2" i="23"/>
  <c r="I2" i="23"/>
  <c r="F2" i="23"/>
  <c r="E18" i="24"/>
  <c r="E16" i="24"/>
  <c r="O14" i="24"/>
  <c r="I14" i="24"/>
  <c r="G14" i="24"/>
  <c r="M14" i="24" s="1"/>
  <c r="E14" i="24"/>
  <c r="E12" i="24"/>
  <c r="K10" i="24"/>
  <c r="K16" i="24" s="1"/>
  <c r="Q16" i="24" s="1"/>
  <c r="I10" i="24"/>
  <c r="I12" i="24" s="1"/>
  <c r="O12" i="24" s="1"/>
  <c r="G10" i="24"/>
  <c r="G12" i="24" s="1"/>
  <c r="M12" i="24" s="1"/>
  <c r="A3" i="24"/>
  <c r="A2" i="24"/>
  <c r="A1" i="24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8" i="27"/>
  <c r="O18" i="27"/>
  <c r="M18" i="27"/>
  <c r="Q16" i="27"/>
  <c r="O16" i="27"/>
  <c r="M16" i="27"/>
  <c r="Q14" i="27"/>
  <c r="O14" i="27"/>
  <c r="M14" i="27"/>
  <c r="Q12" i="27"/>
  <c r="O12" i="27"/>
  <c r="M12" i="27"/>
  <c r="Q10" i="27"/>
  <c r="O10" i="27"/>
  <c r="M10" i="27"/>
  <c r="A3" i="27"/>
  <c r="A2" i="27"/>
  <c r="A1" i="27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J4" i="30"/>
  <c r="I4" i="30"/>
  <c r="F4" i="30"/>
  <c r="L3" i="30"/>
  <c r="J3" i="30"/>
  <c r="I3" i="30"/>
  <c r="F3" i="30"/>
  <c r="L2" i="30"/>
  <c r="J2" i="30"/>
  <c r="I2" i="30"/>
  <c r="F2" i="30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F8" i="32"/>
  <c r="M7" i="32"/>
  <c r="L7" i="32"/>
  <c r="F7" i="32"/>
  <c r="M6" i="32"/>
  <c r="L6" i="32"/>
  <c r="F6" i="32"/>
  <c r="F5" i="32"/>
  <c r="J4" i="32"/>
  <c r="I4" i="32"/>
  <c r="F4" i="32"/>
  <c r="L3" i="32"/>
  <c r="J3" i="32"/>
  <c r="I3" i="32"/>
  <c r="F3" i="32"/>
  <c r="L2" i="32"/>
  <c r="J2" i="32"/>
  <c r="I2" i="32"/>
  <c r="F2" i="32"/>
  <c r="A3" i="33"/>
  <c r="A2" i="33"/>
  <c r="A1" i="33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M6" i="35"/>
  <c r="L6" i="35"/>
  <c r="F6" i="35"/>
  <c r="F5" i="35"/>
  <c r="J4" i="35"/>
  <c r="I4" i="35"/>
  <c r="F4" i="35"/>
  <c r="L3" i="35"/>
  <c r="J3" i="35"/>
  <c r="I3" i="35"/>
  <c r="F3" i="35"/>
  <c r="L2" i="35"/>
  <c r="J2" i="35"/>
  <c r="I2" i="35"/>
  <c r="F2" i="35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L10" i="38"/>
  <c r="F10" i="38"/>
  <c r="F9" i="38"/>
  <c r="F8" i="38"/>
  <c r="M7" i="38"/>
  <c r="L7" i="38"/>
  <c r="F7" i="38"/>
  <c r="M6" i="38"/>
  <c r="L6" i="38"/>
  <c r="F6" i="38"/>
  <c r="F5" i="38"/>
  <c r="J4" i="38"/>
  <c r="I4" i="38"/>
  <c r="F4" i="38"/>
  <c r="L3" i="38"/>
  <c r="J3" i="38"/>
  <c r="I3" i="38"/>
  <c r="F3" i="38"/>
  <c r="L2" i="38"/>
  <c r="J2" i="38"/>
  <c r="I2" i="38"/>
  <c r="F2" i="38"/>
  <c r="A3" i="39"/>
  <c r="A2" i="39"/>
  <c r="A1" i="39"/>
  <c r="F745" i="44"/>
  <c r="F744" i="44"/>
  <c r="F743" i="44"/>
  <c r="F742" i="44"/>
  <c r="F741" i="44"/>
  <c r="F740" i="44"/>
  <c r="F739" i="44"/>
  <c r="F738" i="44"/>
  <c r="F737" i="44"/>
  <c r="F736" i="44"/>
  <c r="F735" i="44"/>
  <c r="F734" i="44"/>
  <c r="F733" i="44"/>
  <c r="F732" i="44"/>
  <c r="F731" i="44"/>
  <c r="F730" i="44"/>
  <c r="F729" i="44"/>
  <c r="F728" i="44"/>
  <c r="F727" i="44"/>
  <c r="F726" i="44"/>
  <c r="F725" i="44"/>
  <c r="F724" i="44"/>
  <c r="F723" i="44"/>
  <c r="F722" i="44"/>
  <c r="F721" i="44"/>
  <c r="F720" i="44"/>
  <c r="F719" i="44"/>
  <c r="F718" i="44"/>
  <c r="F717" i="44"/>
  <c r="F716" i="44"/>
  <c r="F715" i="44"/>
  <c r="F714" i="44"/>
  <c r="F713" i="44"/>
  <c r="F712" i="44"/>
  <c r="F711" i="44"/>
  <c r="F710" i="44"/>
  <c r="F709" i="44"/>
  <c r="F708" i="44"/>
  <c r="F707" i="44"/>
  <c r="F706" i="44"/>
  <c r="F705" i="44"/>
  <c r="F704" i="44"/>
  <c r="F703" i="44"/>
  <c r="F702" i="44"/>
  <c r="F701" i="44"/>
  <c r="F700" i="44"/>
  <c r="F699" i="44"/>
  <c r="F698" i="44"/>
  <c r="F697" i="44"/>
  <c r="F696" i="44"/>
  <c r="F695" i="44"/>
  <c r="F694" i="44"/>
  <c r="F693" i="44"/>
  <c r="F692" i="44"/>
  <c r="F691" i="44"/>
  <c r="F690" i="44"/>
  <c r="F689" i="44"/>
  <c r="F688" i="44"/>
  <c r="F687" i="44"/>
  <c r="F686" i="44"/>
  <c r="F685" i="44"/>
  <c r="F684" i="44"/>
  <c r="F683" i="44"/>
  <c r="F682" i="44"/>
  <c r="F681" i="44"/>
  <c r="F680" i="44"/>
  <c r="F679" i="44"/>
  <c r="F678" i="44"/>
  <c r="F677" i="44"/>
  <c r="F676" i="44"/>
  <c r="F675" i="44"/>
  <c r="F674" i="44"/>
  <c r="F673" i="44"/>
  <c r="F672" i="44"/>
  <c r="F671" i="44"/>
  <c r="F670" i="44"/>
  <c r="F669" i="44"/>
  <c r="F668" i="44"/>
  <c r="F667" i="44"/>
  <c r="F666" i="44"/>
  <c r="F665" i="44"/>
  <c r="F664" i="44"/>
  <c r="F663" i="44"/>
  <c r="F662" i="44"/>
  <c r="F661" i="44"/>
  <c r="F660" i="44"/>
  <c r="F659" i="44"/>
  <c r="F658" i="44"/>
  <c r="F657" i="44"/>
  <c r="F656" i="44"/>
  <c r="F655" i="44"/>
  <c r="F654" i="44"/>
  <c r="F653" i="44"/>
  <c r="F652" i="44"/>
  <c r="F651" i="44"/>
  <c r="F650" i="44"/>
  <c r="F649" i="44"/>
  <c r="F648" i="44"/>
  <c r="F647" i="44"/>
  <c r="F646" i="44"/>
  <c r="F645" i="44"/>
  <c r="F644" i="44"/>
  <c r="F643" i="44"/>
  <c r="F642" i="44"/>
  <c r="F641" i="44"/>
  <c r="F640" i="44"/>
  <c r="F639" i="44"/>
  <c r="F638" i="44"/>
  <c r="F637" i="44"/>
  <c r="F636" i="44"/>
  <c r="F635" i="44"/>
  <c r="F634" i="44"/>
  <c r="F633" i="44"/>
  <c r="F632" i="44"/>
  <c r="F631" i="44"/>
  <c r="F630" i="44"/>
  <c r="F629" i="44"/>
  <c r="F628" i="44"/>
  <c r="F627" i="44"/>
  <c r="F626" i="44"/>
  <c r="F625" i="44"/>
  <c r="F624" i="44"/>
  <c r="F623" i="44"/>
  <c r="F622" i="44"/>
  <c r="F621" i="44"/>
  <c r="F620" i="44"/>
  <c r="F619" i="44"/>
  <c r="F618" i="44"/>
  <c r="F617" i="44"/>
  <c r="F616" i="44"/>
  <c r="F615" i="44"/>
  <c r="F614" i="44"/>
  <c r="F613" i="44"/>
  <c r="F612" i="44"/>
  <c r="F611" i="44"/>
  <c r="F610" i="44"/>
  <c r="F609" i="44"/>
  <c r="F608" i="44"/>
  <c r="F607" i="44"/>
  <c r="F606" i="44"/>
  <c r="F605" i="44"/>
  <c r="F604" i="44"/>
  <c r="F603" i="44"/>
  <c r="F602" i="44"/>
  <c r="F601" i="44"/>
  <c r="F600" i="44"/>
  <c r="F599" i="44"/>
  <c r="F598" i="44"/>
  <c r="F597" i="44"/>
  <c r="F596" i="44"/>
  <c r="F595" i="44"/>
  <c r="F594" i="44"/>
  <c r="F593" i="44"/>
  <c r="F592" i="44"/>
  <c r="F591" i="44"/>
  <c r="F590" i="44"/>
  <c r="F589" i="44"/>
  <c r="F588" i="44"/>
  <c r="F587" i="44"/>
  <c r="F586" i="44"/>
  <c r="F585" i="44"/>
  <c r="F584" i="44"/>
  <c r="F583" i="44"/>
  <c r="F582" i="44"/>
  <c r="F581" i="44"/>
  <c r="F580" i="44"/>
  <c r="F579" i="44"/>
  <c r="F578" i="44"/>
  <c r="F577" i="44"/>
  <c r="F576" i="44"/>
  <c r="F575" i="44"/>
  <c r="F574" i="44"/>
  <c r="F573" i="44"/>
  <c r="F572" i="44"/>
  <c r="F571" i="44"/>
  <c r="F570" i="44"/>
  <c r="F569" i="44"/>
  <c r="F568" i="44"/>
  <c r="F567" i="44"/>
  <c r="F566" i="44"/>
  <c r="F565" i="44"/>
  <c r="F564" i="44"/>
  <c r="F563" i="44"/>
  <c r="F562" i="44"/>
  <c r="F561" i="44"/>
  <c r="F560" i="44"/>
  <c r="F559" i="44"/>
  <c r="F558" i="44"/>
  <c r="F557" i="44"/>
  <c r="F556" i="44"/>
  <c r="F555" i="44"/>
  <c r="F554" i="44"/>
  <c r="F553" i="44"/>
  <c r="F552" i="44"/>
  <c r="F551" i="44"/>
  <c r="F550" i="44"/>
  <c r="F549" i="44"/>
  <c r="F548" i="44"/>
  <c r="F547" i="44"/>
  <c r="F546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L10" i="44"/>
  <c r="F10" i="44"/>
  <c r="F9" i="44"/>
  <c r="F8" i="44"/>
  <c r="M7" i="44"/>
  <c r="L7" i="44"/>
  <c r="F7" i="44"/>
  <c r="M6" i="44"/>
  <c r="L6" i="44"/>
  <c r="F6" i="44"/>
  <c r="F5" i="44"/>
  <c r="J4" i="44"/>
  <c r="I4" i="44"/>
  <c r="F4" i="44"/>
  <c r="L3" i="44"/>
  <c r="J3" i="44"/>
  <c r="I3" i="44"/>
  <c r="F3" i="44"/>
  <c r="L2" i="44"/>
  <c r="J2" i="44"/>
  <c r="I2" i="44"/>
  <c r="F2" i="44"/>
  <c r="F721" i="47"/>
  <c r="F720" i="47"/>
  <c r="F719" i="47"/>
  <c r="F718" i="47"/>
  <c r="F717" i="47"/>
  <c r="F716" i="47"/>
  <c r="F715" i="47"/>
  <c r="F714" i="47"/>
  <c r="F713" i="47"/>
  <c r="F712" i="47"/>
  <c r="F711" i="47"/>
  <c r="F710" i="47"/>
  <c r="F709" i="47"/>
  <c r="F708" i="47"/>
  <c r="F707" i="47"/>
  <c r="F706" i="47"/>
  <c r="F705" i="47"/>
  <c r="F704" i="47"/>
  <c r="F703" i="47"/>
  <c r="F702" i="47"/>
  <c r="F701" i="47"/>
  <c r="F700" i="47"/>
  <c r="F699" i="47"/>
  <c r="F698" i="47"/>
  <c r="F697" i="47"/>
  <c r="F696" i="47"/>
  <c r="F695" i="47"/>
  <c r="F694" i="47"/>
  <c r="F693" i="47"/>
  <c r="F692" i="47"/>
  <c r="F691" i="47"/>
  <c r="F690" i="47"/>
  <c r="F689" i="47"/>
  <c r="F688" i="47"/>
  <c r="F687" i="47"/>
  <c r="F686" i="47"/>
  <c r="F685" i="47"/>
  <c r="F684" i="47"/>
  <c r="F683" i="47"/>
  <c r="F682" i="47"/>
  <c r="F681" i="47"/>
  <c r="F680" i="47"/>
  <c r="F679" i="47"/>
  <c r="F678" i="47"/>
  <c r="F677" i="47"/>
  <c r="F676" i="47"/>
  <c r="F675" i="47"/>
  <c r="F674" i="47"/>
  <c r="F673" i="47"/>
  <c r="F672" i="47"/>
  <c r="F671" i="47"/>
  <c r="F670" i="47"/>
  <c r="F669" i="47"/>
  <c r="F668" i="47"/>
  <c r="F667" i="47"/>
  <c r="F666" i="47"/>
  <c r="F665" i="47"/>
  <c r="F664" i="47"/>
  <c r="F663" i="47"/>
  <c r="F662" i="47"/>
  <c r="F661" i="47"/>
  <c r="F660" i="47"/>
  <c r="F659" i="47"/>
  <c r="F658" i="47"/>
  <c r="F657" i="47"/>
  <c r="F656" i="47"/>
  <c r="F655" i="47"/>
  <c r="F654" i="47"/>
  <c r="F653" i="47"/>
  <c r="F652" i="47"/>
  <c r="F651" i="47"/>
  <c r="F650" i="47"/>
  <c r="F649" i="47"/>
  <c r="F648" i="47"/>
  <c r="F647" i="47"/>
  <c r="F646" i="47"/>
  <c r="F645" i="47"/>
  <c r="F644" i="47"/>
  <c r="F643" i="47"/>
  <c r="F642" i="47"/>
  <c r="F641" i="47"/>
  <c r="F640" i="47"/>
  <c r="F639" i="47"/>
  <c r="F638" i="47"/>
  <c r="F637" i="47"/>
  <c r="F636" i="47"/>
  <c r="F635" i="47"/>
  <c r="F634" i="47"/>
  <c r="F633" i="47"/>
  <c r="F632" i="47"/>
  <c r="F631" i="47"/>
  <c r="F630" i="47"/>
  <c r="F629" i="47"/>
  <c r="F628" i="47"/>
  <c r="F627" i="47"/>
  <c r="F626" i="47"/>
  <c r="F625" i="47"/>
  <c r="F624" i="47"/>
  <c r="F623" i="47"/>
  <c r="F622" i="47"/>
  <c r="F621" i="47"/>
  <c r="F620" i="47"/>
  <c r="F619" i="47"/>
  <c r="F618" i="47"/>
  <c r="F617" i="47"/>
  <c r="F616" i="47"/>
  <c r="F615" i="47"/>
  <c r="F614" i="47"/>
  <c r="F613" i="47"/>
  <c r="F612" i="47"/>
  <c r="F611" i="47"/>
  <c r="F610" i="47"/>
  <c r="F609" i="47"/>
  <c r="F608" i="47"/>
  <c r="F607" i="47"/>
  <c r="F606" i="47"/>
  <c r="F605" i="47"/>
  <c r="F604" i="47"/>
  <c r="F603" i="47"/>
  <c r="F602" i="47"/>
  <c r="F601" i="47"/>
  <c r="F600" i="47"/>
  <c r="F599" i="47"/>
  <c r="F598" i="47"/>
  <c r="F597" i="47"/>
  <c r="F596" i="47"/>
  <c r="F595" i="47"/>
  <c r="F594" i="47"/>
  <c r="F593" i="47"/>
  <c r="F592" i="47"/>
  <c r="F591" i="47"/>
  <c r="F590" i="47"/>
  <c r="F589" i="47"/>
  <c r="F588" i="47"/>
  <c r="F587" i="47"/>
  <c r="F586" i="47"/>
  <c r="F585" i="47"/>
  <c r="F584" i="47"/>
  <c r="F583" i="47"/>
  <c r="F582" i="47"/>
  <c r="F581" i="47"/>
  <c r="F580" i="47"/>
  <c r="F579" i="47"/>
  <c r="F578" i="47"/>
  <c r="F577" i="47"/>
  <c r="F576" i="47"/>
  <c r="F575" i="47"/>
  <c r="F574" i="47"/>
  <c r="F573" i="47"/>
  <c r="F572" i="47"/>
  <c r="F571" i="47"/>
  <c r="F570" i="47"/>
  <c r="F569" i="47"/>
  <c r="F568" i="47"/>
  <c r="F567" i="47"/>
  <c r="F566" i="47"/>
  <c r="F565" i="47"/>
  <c r="F564" i="47"/>
  <c r="F563" i="47"/>
  <c r="F562" i="47"/>
  <c r="F561" i="47"/>
  <c r="F560" i="47"/>
  <c r="F559" i="47"/>
  <c r="F558" i="47"/>
  <c r="F557" i="47"/>
  <c r="F556" i="47"/>
  <c r="F555" i="47"/>
  <c r="F554" i="47"/>
  <c r="F553" i="47"/>
  <c r="F552" i="47"/>
  <c r="F551" i="47"/>
  <c r="F550" i="47"/>
  <c r="F549" i="47"/>
  <c r="F548" i="47"/>
  <c r="F547" i="47"/>
  <c r="F546" i="47"/>
  <c r="F545" i="47"/>
  <c r="F544" i="47"/>
  <c r="F543" i="47"/>
  <c r="F542" i="47"/>
  <c r="F541" i="47"/>
  <c r="F540" i="47"/>
  <c r="F539" i="47"/>
  <c r="F538" i="47"/>
  <c r="F537" i="47"/>
  <c r="F536" i="47"/>
  <c r="F535" i="47"/>
  <c r="F534" i="47"/>
  <c r="F533" i="47"/>
  <c r="F532" i="47"/>
  <c r="F531" i="47"/>
  <c r="F530" i="47"/>
  <c r="F529" i="47"/>
  <c r="F528" i="47"/>
  <c r="F527" i="47"/>
  <c r="F526" i="47"/>
  <c r="F525" i="47"/>
  <c r="F524" i="47"/>
  <c r="F523" i="47"/>
  <c r="F522" i="47"/>
  <c r="F521" i="47"/>
  <c r="F520" i="47"/>
  <c r="F519" i="47"/>
  <c r="F518" i="47"/>
  <c r="F517" i="47"/>
  <c r="F516" i="47"/>
  <c r="F515" i="47"/>
  <c r="F514" i="47"/>
  <c r="F513" i="47"/>
  <c r="F512" i="47"/>
  <c r="F511" i="47"/>
  <c r="F510" i="47"/>
  <c r="F509" i="47"/>
  <c r="F508" i="47"/>
  <c r="F507" i="47"/>
  <c r="F506" i="47"/>
  <c r="F505" i="47"/>
  <c r="F504" i="47"/>
  <c r="F503" i="47"/>
  <c r="F502" i="47"/>
  <c r="F501" i="47"/>
  <c r="F500" i="47"/>
  <c r="F499" i="47"/>
  <c r="F498" i="47"/>
  <c r="F497" i="47"/>
  <c r="F496" i="47"/>
  <c r="F495" i="47"/>
  <c r="F494" i="47"/>
  <c r="F493" i="47"/>
  <c r="F492" i="47"/>
  <c r="F491" i="47"/>
  <c r="F490" i="47"/>
  <c r="F489" i="47"/>
  <c r="F488" i="47"/>
  <c r="F487" i="47"/>
  <c r="F486" i="47"/>
  <c r="F485" i="47"/>
  <c r="F484" i="47"/>
  <c r="F483" i="47"/>
  <c r="F482" i="47"/>
  <c r="F481" i="47"/>
  <c r="F480" i="47"/>
  <c r="F479" i="47"/>
  <c r="F478" i="47"/>
  <c r="F477" i="47"/>
  <c r="F476" i="47"/>
  <c r="F475" i="47"/>
  <c r="F474" i="47"/>
  <c r="F473" i="47"/>
  <c r="F472" i="47"/>
  <c r="F471" i="47"/>
  <c r="F470" i="47"/>
  <c r="F469" i="47"/>
  <c r="F468" i="47"/>
  <c r="F467" i="47"/>
  <c r="F466" i="47"/>
  <c r="F465" i="47"/>
  <c r="F464" i="47"/>
  <c r="F463" i="47"/>
  <c r="F462" i="47"/>
  <c r="F461" i="47"/>
  <c r="F460" i="47"/>
  <c r="F459" i="47"/>
  <c r="F458" i="47"/>
  <c r="F457" i="47"/>
  <c r="F456" i="47"/>
  <c r="F455" i="47"/>
  <c r="F454" i="47"/>
  <c r="F453" i="47"/>
  <c r="F452" i="47"/>
  <c r="F451" i="47"/>
  <c r="F450" i="47"/>
  <c r="F449" i="47"/>
  <c r="F448" i="47"/>
  <c r="F447" i="47"/>
  <c r="F446" i="47"/>
  <c r="F445" i="47"/>
  <c r="F444" i="47"/>
  <c r="F443" i="47"/>
  <c r="F442" i="47"/>
  <c r="F441" i="47"/>
  <c r="F440" i="47"/>
  <c r="F439" i="47"/>
  <c r="F438" i="47"/>
  <c r="F437" i="47"/>
  <c r="F436" i="47"/>
  <c r="F435" i="47"/>
  <c r="F434" i="47"/>
  <c r="F433" i="47"/>
  <c r="F432" i="47"/>
  <c r="F431" i="47"/>
  <c r="F430" i="47"/>
  <c r="F429" i="47"/>
  <c r="F428" i="47"/>
  <c r="F427" i="47"/>
  <c r="F426" i="47"/>
  <c r="F425" i="47"/>
  <c r="F424" i="47"/>
  <c r="F423" i="47"/>
  <c r="F422" i="47"/>
  <c r="F421" i="47"/>
  <c r="F420" i="47"/>
  <c r="F419" i="47"/>
  <c r="F418" i="47"/>
  <c r="F417" i="47"/>
  <c r="F416" i="47"/>
  <c r="F415" i="47"/>
  <c r="F414" i="47"/>
  <c r="F413" i="47"/>
  <c r="F412" i="47"/>
  <c r="F411" i="47"/>
  <c r="F410" i="47"/>
  <c r="F409" i="47"/>
  <c r="F408" i="47"/>
  <c r="F407" i="47"/>
  <c r="F406" i="47"/>
  <c r="F405" i="47"/>
  <c r="F404" i="47"/>
  <c r="F403" i="47"/>
  <c r="F402" i="47"/>
  <c r="F401" i="47"/>
  <c r="F400" i="47"/>
  <c r="F399" i="47"/>
  <c r="F398" i="47"/>
  <c r="F397" i="47"/>
  <c r="F396" i="47"/>
  <c r="F395" i="47"/>
  <c r="F394" i="47"/>
  <c r="F393" i="47"/>
  <c r="F392" i="47"/>
  <c r="F391" i="47"/>
  <c r="F390" i="47"/>
  <c r="F389" i="47"/>
  <c r="F388" i="47"/>
  <c r="F387" i="47"/>
  <c r="F386" i="47"/>
  <c r="F385" i="47"/>
  <c r="F384" i="47"/>
  <c r="F383" i="47"/>
  <c r="F382" i="47"/>
  <c r="F381" i="47"/>
  <c r="F380" i="47"/>
  <c r="F379" i="47"/>
  <c r="F378" i="47"/>
  <c r="F377" i="47"/>
  <c r="F376" i="47"/>
  <c r="F375" i="47"/>
  <c r="F374" i="47"/>
  <c r="F373" i="47"/>
  <c r="F372" i="47"/>
  <c r="F371" i="47"/>
  <c r="F370" i="47"/>
  <c r="F369" i="47"/>
  <c r="F368" i="47"/>
  <c r="F367" i="47"/>
  <c r="F366" i="47"/>
  <c r="F365" i="47"/>
  <c r="F364" i="47"/>
  <c r="F363" i="47"/>
  <c r="F362" i="47"/>
  <c r="F361" i="47"/>
  <c r="F360" i="47"/>
  <c r="F359" i="47"/>
  <c r="F358" i="47"/>
  <c r="F357" i="47"/>
  <c r="F356" i="47"/>
  <c r="F355" i="47"/>
  <c r="F354" i="47"/>
  <c r="F353" i="47"/>
  <c r="F352" i="47"/>
  <c r="F351" i="47"/>
  <c r="F350" i="47"/>
  <c r="F349" i="47"/>
  <c r="F348" i="47"/>
  <c r="F347" i="47"/>
  <c r="F346" i="47"/>
  <c r="F345" i="47"/>
  <c r="F344" i="47"/>
  <c r="F343" i="47"/>
  <c r="F342" i="47"/>
  <c r="F341" i="47"/>
  <c r="F340" i="47"/>
  <c r="F339" i="47"/>
  <c r="F338" i="47"/>
  <c r="F337" i="47"/>
  <c r="F336" i="47"/>
  <c r="F335" i="47"/>
  <c r="F334" i="47"/>
  <c r="F333" i="47"/>
  <c r="F332" i="47"/>
  <c r="F331" i="47"/>
  <c r="F330" i="47"/>
  <c r="F329" i="47"/>
  <c r="F328" i="47"/>
  <c r="F327" i="47"/>
  <c r="F326" i="47"/>
  <c r="F325" i="47"/>
  <c r="F324" i="47"/>
  <c r="F323" i="47"/>
  <c r="F322" i="47"/>
  <c r="F321" i="47"/>
  <c r="F320" i="47"/>
  <c r="F319" i="47"/>
  <c r="F318" i="47"/>
  <c r="F317" i="47"/>
  <c r="F316" i="47"/>
  <c r="F315" i="47"/>
  <c r="F314" i="47"/>
  <c r="F313" i="47"/>
  <c r="F312" i="47"/>
  <c r="F311" i="47"/>
  <c r="F310" i="47"/>
  <c r="F309" i="47"/>
  <c r="F308" i="47"/>
  <c r="F307" i="47"/>
  <c r="F306" i="47"/>
  <c r="F305" i="47"/>
  <c r="F304" i="47"/>
  <c r="F303" i="47"/>
  <c r="F302" i="47"/>
  <c r="F301" i="47"/>
  <c r="F300" i="47"/>
  <c r="F299" i="47"/>
  <c r="F298" i="47"/>
  <c r="F297" i="47"/>
  <c r="F296" i="47"/>
  <c r="F295" i="47"/>
  <c r="F294" i="47"/>
  <c r="F293" i="47"/>
  <c r="F292" i="47"/>
  <c r="F291" i="47"/>
  <c r="F290" i="47"/>
  <c r="F289" i="47"/>
  <c r="F288" i="47"/>
  <c r="F287" i="47"/>
  <c r="F286" i="47"/>
  <c r="F285" i="47"/>
  <c r="F284" i="47"/>
  <c r="F283" i="47"/>
  <c r="F282" i="47"/>
  <c r="F281" i="47"/>
  <c r="F280" i="47"/>
  <c r="F279" i="47"/>
  <c r="F278" i="47"/>
  <c r="F277" i="47"/>
  <c r="F276" i="47"/>
  <c r="F275" i="47"/>
  <c r="F274" i="47"/>
  <c r="F273" i="47"/>
  <c r="F272" i="47"/>
  <c r="F271" i="47"/>
  <c r="F270" i="47"/>
  <c r="F269" i="47"/>
  <c r="F268" i="47"/>
  <c r="F267" i="47"/>
  <c r="F266" i="47"/>
  <c r="F265" i="47"/>
  <c r="F264" i="47"/>
  <c r="F263" i="47"/>
  <c r="F262" i="47"/>
  <c r="F261" i="47"/>
  <c r="F260" i="47"/>
  <c r="F259" i="47"/>
  <c r="F258" i="47"/>
  <c r="F257" i="47"/>
  <c r="F256" i="47"/>
  <c r="F255" i="47"/>
  <c r="F254" i="47"/>
  <c r="F253" i="47"/>
  <c r="F252" i="47"/>
  <c r="F251" i="47"/>
  <c r="F250" i="47"/>
  <c r="F249" i="47"/>
  <c r="F248" i="47"/>
  <c r="F247" i="47"/>
  <c r="F246" i="47"/>
  <c r="F245" i="47"/>
  <c r="F244" i="47"/>
  <c r="F243" i="47"/>
  <c r="F242" i="47"/>
  <c r="F241" i="47"/>
  <c r="F240" i="47"/>
  <c r="F239" i="47"/>
  <c r="F238" i="47"/>
  <c r="F237" i="47"/>
  <c r="F236" i="47"/>
  <c r="F235" i="47"/>
  <c r="F234" i="47"/>
  <c r="F233" i="47"/>
  <c r="F232" i="47"/>
  <c r="F231" i="47"/>
  <c r="F230" i="47"/>
  <c r="F229" i="47"/>
  <c r="F228" i="47"/>
  <c r="F227" i="47"/>
  <c r="F226" i="47"/>
  <c r="F225" i="47"/>
  <c r="F224" i="47"/>
  <c r="F223" i="47"/>
  <c r="F222" i="47"/>
  <c r="F221" i="47"/>
  <c r="F220" i="47"/>
  <c r="F219" i="47"/>
  <c r="F218" i="47"/>
  <c r="F217" i="47"/>
  <c r="F216" i="47"/>
  <c r="F215" i="47"/>
  <c r="F214" i="47"/>
  <c r="F213" i="47"/>
  <c r="F212" i="47"/>
  <c r="F211" i="47"/>
  <c r="F210" i="47"/>
  <c r="F209" i="47"/>
  <c r="F208" i="47"/>
  <c r="F207" i="47"/>
  <c r="F206" i="47"/>
  <c r="F205" i="47"/>
  <c r="F204" i="47"/>
  <c r="F203" i="47"/>
  <c r="F202" i="47"/>
  <c r="F201" i="47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L10" i="47"/>
  <c r="F10" i="47"/>
  <c r="F9" i="47"/>
  <c r="F8" i="47"/>
  <c r="M7" i="47"/>
  <c r="L7" i="47"/>
  <c r="F7" i="47"/>
  <c r="M6" i="47"/>
  <c r="L6" i="47"/>
  <c r="F6" i="47"/>
  <c r="F5" i="47"/>
  <c r="J4" i="47"/>
  <c r="I4" i="47"/>
  <c r="F4" i="47"/>
  <c r="L3" i="47"/>
  <c r="J3" i="47"/>
  <c r="I3" i="47"/>
  <c r="F3" i="47"/>
  <c r="L2" i="47"/>
  <c r="J2" i="47"/>
  <c r="I2" i="47"/>
  <c r="F2" i="47"/>
  <c r="K12" i="24" l="1"/>
  <c r="Q12" i="24" s="1"/>
  <c r="G18" i="24"/>
  <c r="M18" i="24" s="1"/>
  <c r="I18" i="24"/>
  <c r="O18" i="24" s="1"/>
  <c r="K18" i="24"/>
  <c r="Q18" i="24" s="1"/>
  <c r="K14" i="24"/>
  <c r="Q14" i="24" s="1"/>
  <c r="M10" i="24"/>
  <c r="O10" i="24"/>
  <c r="Q10" i="24"/>
  <c r="G16" i="24"/>
  <c r="M16" i="24" s="1"/>
  <c r="I16" i="24"/>
  <c r="O16" i="2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950DAC27-B1D2-4E5B-9F61-DA586BC17344}" keepAlive="1" name="Query - RTO (33)" description="Connection to the 'RTO (33)' query in the workbook." type="5" refreshedVersion="0" background="1">
    <dbPr connection="Provider=Microsoft.Mashup.OleDb.1;Data Source=$Workbook$;Location=&quot;RTO (33)&quot;;Extended Properties=&quot;&quot;" command="SELECT * FROM [RTO (33)]"/>
  </connection>
  <connection id="28" xr16:uid="{687A4D55-513C-4E5A-B1D2-AE6BDE932D4B}" keepAlive="1" name="Query - RTO (34)" description="Connection to the 'RTO (34)' query in the workbook." type="5" refreshedVersion="8" background="1" saveData="1">
    <dbPr connection="Provider=Microsoft.Mashup.OleDb.1;Data Source=$Workbook$;Location=&quot;RTO (34)&quot;;Extended Properties=&quot;&quot;" command="SELECT * FROM [RTO (34)]"/>
  </connection>
  <connection id="29" xr16:uid="{C85EC48D-8D97-4879-9BAF-80195018070B}" keepAlive="1" name="Query - RTO (35)" description="Connection to the 'RTO (35)' query in the workbook." type="5" refreshedVersion="8" background="1" saveData="1">
    <dbPr connection="Provider=Microsoft.Mashup.OleDb.1;Data Source=$Workbook$;Location=&quot;RTO (35)&quot;;Extended Properties=&quot;&quot;" command="SELECT * FROM [RTO (35)]"/>
  </connection>
  <connection id="30" xr16:uid="{9733D88C-7E51-47AF-A105-64222332EDF3}" keepAlive="1" name="Query - RTO (36)" description="Connection to the 'RTO (36)' query in the workbook." type="5" refreshedVersion="0" background="1">
    <dbPr connection="Provider=Microsoft.Mashup.OleDb.1;Data Source=$Workbook$;Location=&quot;RTO (36)&quot;;Extended Properties=&quot;&quot;" command="SELECT * FROM [RTO (36)]"/>
  </connection>
  <connection id="31" xr16:uid="{49C109C8-6B43-4DC9-99E4-580A0D71C22D}" keepAlive="1" name="Query - RTO (37)" description="Connection to the 'RTO (37)' query in the workbook." type="5" refreshedVersion="8" background="1" saveData="1">
    <dbPr connection="Provider=Microsoft.Mashup.OleDb.1;Data Source=$Workbook$;Location=&quot;RTO (37)&quot;;Extended Properties=&quot;&quot;" command="SELECT * FROM [RTO (37)]"/>
  </connection>
  <connection id="32" xr16:uid="{D58CE81A-F7CD-42C6-856E-E293D2CB3514}" keepAlive="1" name="Query - RTO (38)" description="Connection to the 'RTO (38)' query in the workbook." type="5" refreshedVersion="8" background="1" saveData="1">
    <dbPr connection="Provider=Microsoft.Mashup.OleDb.1;Data Source=$Workbook$;Location=&quot;RTO (38)&quot;;Extended Properties=&quot;&quot;" command="SELECT * FROM [RTO (38)]"/>
  </connection>
  <connection id="33" xr16:uid="{DC0A9810-855B-4F77-A104-F6E8C1AB599F}" keepAlive="1" name="Query - RTO (39)" description="Connection to the 'RTO (39)' query in the workbook." type="5" refreshedVersion="0" background="1">
    <dbPr connection="Provider=Microsoft.Mashup.OleDb.1;Data Source=$Workbook$;Location=&quot;RTO (39)&quot;;Extended Properties=&quot;&quot;" command="SELECT * FROM [RTO (39)]"/>
  </connection>
  <connection id="34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35" xr16:uid="{6CD55F22-5253-46C4-B5A5-5635956ACE4F}" keepAlive="1" name="Query - RTO (40)" description="Connection to the 'RTO (40)' query in the workbook." type="5" refreshedVersion="8" background="1" saveData="1">
    <dbPr connection="Provider=Microsoft.Mashup.OleDb.1;Data Source=$Workbook$;Location=&quot;RTO (40)&quot;;Extended Properties=&quot;&quot;" command="SELECT * FROM [RTO (40)]"/>
  </connection>
  <connection id="36" xr16:uid="{C3178D1D-54B5-48CF-AD34-844CEF2BBE88}" keepAlive="1" name="Query - RTO (41)" description="Connection to the 'RTO (41)' query in the workbook." type="5" refreshedVersion="0" background="1">
    <dbPr connection="Provider=Microsoft.Mashup.OleDb.1;Data Source=$Workbook$;Location=&quot;RTO (41)&quot;;Extended Properties=&quot;&quot;" command="SELECT * FROM [RTO (41)]"/>
  </connection>
  <connection id="37" xr16:uid="{642E852D-F4D9-490A-86D9-096C37543BC6}" keepAlive="1" name="Query - RTO (42)" description="Connection to the 'RTO (42)' query in the workbook." type="5" refreshedVersion="8" background="1" saveData="1">
    <dbPr connection="Provider=Microsoft.Mashup.OleDb.1;Data Source=$Workbook$;Location=&quot;RTO (42)&quot;;Extended Properties=&quot;&quot;" command="SELECT * FROM [RTO (42)]"/>
  </connection>
  <connection id="38" xr16:uid="{753ED48D-F5C7-4682-8D77-1A9D31EC5249}" keepAlive="1" name="Query - RTO (43)" description="Connection to the 'RTO (43)' query in the workbook." type="5" refreshedVersion="8" background="1" saveData="1">
    <dbPr connection="Provider=Microsoft.Mashup.OleDb.1;Data Source=$Workbook$;Location=&quot;RTO (43)&quot;;Extended Properties=&quot;&quot;" command="SELECT * FROM [RTO (43)]"/>
  </connection>
  <connection id="39" xr16:uid="{CF1DF253-C573-41A1-B661-4BC30F4C9FF7}" keepAlive="1" name="Query - RTO (44)" description="Connection to the 'RTO (44)' query in the workbook." type="5" refreshedVersion="0" background="1">
    <dbPr connection="Provider=Microsoft.Mashup.OleDb.1;Data Source=$Workbook$;Location=&quot;RTO (44)&quot;;Extended Properties=&quot;&quot;" command="SELECT * FROM [RTO (44)]"/>
  </connection>
  <connection id="40" xr16:uid="{3891B532-E4B9-4EA8-90E4-383F9AF61C6A}" keepAlive="1" name="Query - RTO (45)" description="Connection to the 'RTO (45)' query in the workbook." type="5" refreshedVersion="8" background="1" saveData="1">
    <dbPr connection="Provider=Microsoft.Mashup.OleDb.1;Data Source=$Workbook$;Location=&quot;RTO (45)&quot;;Extended Properties=&quot;&quot;" command="SELECT * FROM [RTO (45)]"/>
  </connection>
  <connection id="41" xr16:uid="{2E941F4E-BA15-4C1A-A99E-6A841946CA3B}" keepAlive="1" name="Query - RTO (46)" description="Connection to the 'RTO (46)' query in the workbook." type="5" refreshedVersion="8" background="1" saveData="1">
    <dbPr connection="Provider=Microsoft.Mashup.OleDb.1;Data Source=$Workbook$;Location=&quot;RTO (46)&quot;;Extended Properties=&quot;&quot;" command="SELECT * FROM [RTO (46)]"/>
  </connection>
  <connection id="42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43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44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45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46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<sst xmlns="http://schemas.openxmlformats.org/spreadsheetml/2006/main" count="972" uniqueCount="81">
  <si>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</si>
  <si>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</si>
  <si>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</si>
  <si>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</si>
  <si>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</si>
  <si>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</si>
  <si>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</si>
  <si>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</si>
  <si>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</si>
  <si>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</si>
  <si>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</si>
  <si>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</si>
  <si>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</si>
  <si>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</si>
  <si>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</si>
  <si>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</si>
  <si>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</si>
  <si>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</si>
  <si>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</si>
  <si>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</si>
  <si>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</si>
  <si>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</si>
  <si>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</si>
  <si>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</si>
  <si>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</si>
  <si>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</si>
  <si>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</si>
  <si>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</si>
  <si>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</si>
  <si>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</si>
  <si>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</si>
  <si>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</si>
  <si>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</si>
  <si>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</si>
  <si>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</si>
  <si>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</si>
  <si>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</si>
  <si>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</si>
  <si>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</si>
  <si>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</si>
  <si>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</si>
  <si>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</si>
  <si>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</si>
  <si>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</si>
  <si>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</si>
  <si>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</si>
  <si>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</si>
  <si>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</si>
  <si>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</si>
  <si>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</si>
  <si>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</si>
  <si>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</si>
  <si>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</si>
  <si>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</si>
  <si>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</si>
  <si>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</si>
  <si>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</si>
  <si>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</si>
  <si>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</si>
  <si>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</si>
  <si>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</si>
  <si>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</si>
  <si>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</si>
  <si>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</si>
  <si>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</si>
  <si>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</si>
  <si>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</si>
  <si>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</si>
  <si>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</si>
  <si>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</si>
  <si>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</si>
  <si>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</si>
  <si>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</si>
  <si>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</si>
  <si>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</si>
  <si>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</si>
  <si>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</si>
  <si>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</si>
  <si>
    <t>TO BE BILLED IN THE MONTH OF JUNE 2025 - (Average price from April 26 through May 26)*</t>
  </si>
  <si>
    <t>TO BE BILLED IN THE MONTH OF JULY 2025 - (Average price from May 27 through June 25)*</t>
  </si>
  <si>
    <t>TO BE BILLED IN THE MONTH OF AUGUST 2025 - (Average price from June 27 through July 26)*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</si>
</sst>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6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/>
    </xf>
    <xf numFmtId="0" fontId="7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7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7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423"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[$-F800]dddd\,\ mmmm\ dd\,\ 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27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61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_AD1/NMPRC/550/2021/July/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/2015%20RATERES/NM%20PURCHASED%20POWER%20RATE%2016/2025/03%20March%202025/03%20March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/2015%20RATERES/NM%20PURCHASED%20POWER%20RATE%2016/2025/01%20January%202025/01%20January%202025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/2015%20RATERES/NM%20PURCHASED%20POWER%20RATE%2016/2024/12%20December/12%20Dec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/2015%20RATERES/NM%20PURCHASED%20POWER%20RATE%2016/2024/11%20November/11%20Novem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/2015%20RATERES/NM%20PURCHASED%20POWER%20RATE%2016/2024/10%20October/10%20October%202024%20NM%20Purchase%20Power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8%20Aug%202025\08%20August%202025%20NM%20Purchase%20Power%20Factors.xlsx" TargetMode="External"/><Relationship Id="rId1" Type="http://schemas.openxmlformats.org/officeDocument/2006/relationships/externalLinkPath" Target="/2015%20RATERES/NM%20PURCHASED%20POWER%20RATE%2016/2025/08%20Aug%202025/08%20August%202025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</sheetData>
      <sheetData sheetId="1"/>
      <sheetData sheetId="2">
        <row r="2">
          <cell r="J2">
            <v>3.0422337777777773E-2</v>
          </cell>
        </row>
      </sheetData>
      <sheetData sheetId="3">
        <row r="38">
          <cell r="M38">
            <v>1.0053000000000001</v>
          </cell>
        </row>
      </sheetData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0" xr16:uid="{6E24EDB0-B0D4-4FE2-AF84-96ABC7BD55B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1" xr16:uid="{67EA04A2-E1E1-410E-9B9D-3017BC1BCE01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39E25700-BB93-4592-BA49-0E027D87E5CF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2" xr16:uid="{A528729D-1C57-4F7B-A758-CCA7B286C5C5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1" xr16:uid="{C46C8E27-EC39-4E41-8BF5-5AC4D2E8997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368F4DF5-4913-41C7-B6EA-885A9EDFF20E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5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3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4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2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2880B-0D96-4791-914C-5F11625202CA}" name="RTO__3" displayName="RTO__3" ref="A1:F721" tableType="queryTable" totalsRowShown="0" headerRowDxfId="36" dataDxfId="35">
  <autoFilter ref="A1:F721" xr:uid="{5C8AB06B-9268-4B7A-8777-2CB07122D92F}"/>
  <tableColumns count="6">
    <tableColumn id="10" xr3:uid="{9218B078-2F13-408E-B851-E0CEB8466261}" uniqueName="10" name="Date" queryTableFieldId="11" dataDxfId="34"/>
    <tableColumn id="1" xr3:uid="{A891E367-3653-4A77-A272-35B20A8C1454}" uniqueName="1" name="Month" queryTableFieldId="1" dataDxfId="33"/>
    <tableColumn id="2" xr3:uid="{9BA7A637-9D55-4F5E-8355-4C8F254C50C3}" uniqueName="2" name="Day of Week" queryTableFieldId="2" dataDxfId="32"/>
    <tableColumn id="3" xr3:uid="{23EF3D92-CDD3-4EAA-BF63-181943472EE4}" uniqueName="3" name="Hour" queryTableFieldId="3" dataDxfId="31"/>
    <tableColumn id="8" xr3:uid="{AB247AAC-F2F8-45CC-A6CC-703AD88972EB}" uniqueName="8" name="Pricing" queryTableFieldId="8" dataDxfId="30" dataCellStyle="Currency"/>
    <tableColumn id="6" xr3:uid="{968B9DE4-F86C-4C4E-8794-DB66FE0AAF0C}" uniqueName="6" name="On / Off-Peak" queryTableFieldId="6" dataDxfId="29">
      <calculatedColumnFormula>IF(AND(RTO__3[[#This Row],[Month]]&gt;4,RTO__3[[#This Row],[Month]]&lt;9,RTO__3[[#This Row],[Day of Week]]&lt;=5,RTO__3[[#This Row],[Hour]]&gt;=16,RTO__3[[#This Row],[Hour]]&lt;=19),"ON","OFF")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E6137A-FF82-4471-9F19-4BD622A7818A}" name="RTO" displayName="RTO" ref="B2:Z32" tableType="queryTable" totalsRowShown="0" headerRowDxfId="26" dataDxfId="25">
  <tableColumns count="25">
    <tableColumn id="28" xr3:uid="{474F03CA-9EA8-4357-89A7-FEF39683B68F}" uniqueName="28" name="REPORT_ITEM.REPORT_DATA.OPR_DATE" queryTableFieldId="29" dataDxfId="24"/>
    <tableColumn id="2" xr3:uid="{656FBFB0-4E39-4CC8-BF98-33463F329897}" uniqueName="2" name="1" queryTableFieldId="2" dataDxfId="23"/>
    <tableColumn id="3" xr3:uid="{4EC47419-DC11-43AC-AD71-59263E5ECB60}" uniqueName="3" name="2" queryTableFieldId="3" dataDxfId="22"/>
    <tableColumn id="4" xr3:uid="{B205F1BA-7F9F-4DB0-8CF2-D20ABDC5DBEF}" uniqueName="4" name="3" queryTableFieldId="4" dataDxfId="21"/>
    <tableColumn id="5" xr3:uid="{632E456E-DE1B-483F-94F9-E997DEC331AD}" uniqueName="5" name="4" queryTableFieldId="5" dataDxfId="20"/>
    <tableColumn id="6" xr3:uid="{A15ECA28-B460-4B72-9F9E-9EAB6A010208}" uniqueName="6" name="5" queryTableFieldId="6" dataDxfId="19"/>
    <tableColumn id="7" xr3:uid="{FDEF53E5-8A5A-48BF-9C8C-C690E3A3D600}" uniqueName="7" name="6" queryTableFieldId="7" dataDxfId="18"/>
    <tableColumn id="8" xr3:uid="{20C34999-3785-4024-8D22-CFA65DFD4A41}" uniqueName="8" name="7" queryTableFieldId="8" dataDxfId="17"/>
    <tableColumn id="9" xr3:uid="{BABD9DDE-26E9-4C8D-86EB-ED89942B6DF0}" uniqueName="9" name="8" queryTableFieldId="9" dataDxfId="16"/>
    <tableColumn id="10" xr3:uid="{533641B9-CF50-438F-830D-6B8FD974FA11}" uniqueName="10" name="9" queryTableFieldId="10" dataDxfId="15"/>
    <tableColumn id="11" xr3:uid="{0CFED514-917C-4D51-A1C1-E7347D036F66}" uniqueName="11" name="10" queryTableFieldId="11" dataDxfId="14"/>
    <tableColumn id="12" xr3:uid="{3D55B9D1-42BD-4EBC-9F8F-2E42E2258AF2}" uniqueName="12" name="11" queryTableFieldId="12" dataDxfId="13"/>
    <tableColumn id="13" xr3:uid="{B3031277-34A8-4D94-A975-7EE746A8F921}" uniqueName="13" name="12" queryTableFieldId="13" dataDxfId="12"/>
    <tableColumn id="14" xr3:uid="{D9541F69-B263-4B48-A0AB-70E4A61534CD}" uniqueName="14" name="13" queryTableFieldId="14" dataDxfId="11"/>
    <tableColumn id="15" xr3:uid="{4A76FB2D-86FA-40B9-8D5C-FF7E77D8F1A8}" uniqueName="15" name="14" queryTableFieldId="15" dataDxfId="10"/>
    <tableColumn id="16" xr3:uid="{108B9876-2C6F-4073-9A70-CA5652C20A78}" uniqueName="16" name="15" queryTableFieldId="16" dataDxfId="9"/>
    <tableColumn id="17" xr3:uid="{002C253A-A6E9-4489-85D7-FF944AD2FA74}" uniqueName="17" name="16" queryTableFieldId="17" dataDxfId="8"/>
    <tableColumn id="18" xr3:uid="{D099689C-A8EC-42CA-AB12-779596A4F73E}" uniqueName="18" name="17" queryTableFieldId="18" dataDxfId="7"/>
    <tableColumn id="19" xr3:uid="{C79810E6-1CDF-40D4-A8EC-0317D457EB9E}" uniqueName="19" name="18" queryTableFieldId="19" dataDxfId="6"/>
    <tableColumn id="20" xr3:uid="{445E2FC7-DD1D-4EC4-8C62-59E72E1238B9}" uniqueName="20" name="19" queryTableFieldId="20" dataDxfId="5"/>
    <tableColumn id="21" xr3:uid="{3D23DCF0-7B3F-459B-BBDB-9E6917A450B5}" uniqueName="21" name="20" queryTableFieldId="21" dataDxfId="4"/>
    <tableColumn id="22" xr3:uid="{4922A9FE-5B6B-407E-A5A3-949E5C5E60D7}" uniqueName="22" name="21" queryTableFieldId="22" dataDxfId="3"/>
    <tableColumn id="23" xr3:uid="{DBDD1DDA-4403-433C-9046-7D1742468A80}" uniqueName="23" name="22" queryTableFieldId="23" dataDxfId="2"/>
    <tableColumn id="24" xr3:uid="{018195E2-BDA3-4120-B52C-1CDE464803A9}" uniqueName="24" name="23" queryTableFieldId="24" dataDxfId="1"/>
    <tableColumn id="25" xr3:uid="{4E8498B6-38A6-4420-8C48-A0E56ABB5D85}" uniqueName="25" name="24" queryTableFieldId="25" dataDxfId="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206C9BC-00C8-47EE-ACFE-47650472A525}" name="RTO__325" displayName="RTO__325" ref="A1:F721" tableType="queryTable" totalsRowShown="0" headerRowDxfId="422" dataDxfId="421">
  <autoFilter ref="A1:F721" xr:uid="{6206C9BC-00C8-47EE-ACFE-47650472A525}"/>
  <tableColumns count="6">
    <tableColumn id="10" xr3:uid="{13983D29-344B-49DC-97DC-3E198F8B5B52}" uniqueName="10" name="Date" queryTableFieldId="11" dataDxfId="420"/>
    <tableColumn id="1" xr3:uid="{6D999F20-4B9C-4029-A6F6-5FDEE7D650C1}" uniqueName="1" name="Month" queryTableFieldId="1" dataDxfId="419"/>
    <tableColumn id="2" xr3:uid="{A7599FCD-90DB-4043-9AC1-C969E0ABA2D0}" uniqueName="2" name="Day of Week" queryTableFieldId="2" dataDxfId="418"/>
    <tableColumn id="3" xr3:uid="{D69714B5-0D0E-45D0-A025-B6EB60E61390}" uniqueName="3" name="Hour" queryTableFieldId="3" dataDxfId="417"/>
    <tableColumn id="8" xr3:uid="{D7129D23-0E2E-4D4B-8598-FE12C4463172}" uniqueName="8" name="Pricing" queryTableFieldId="8" dataDxfId="416" dataCellStyle="Currency"/>
    <tableColumn id="6" xr3:uid="{81730FAC-34A8-4FEC-81CD-2D4416340374}" uniqueName="6" name="On / Off-Peak" queryTableFieldId="6" dataDxfId="415">
      <calculatedColumnFormula>IF(AND(RTO__325[[#This Row],[Month]]&gt;4,RTO__325[[#This Row],[Month]]&lt;9,RTO__325[[#This Row],[Day of Week]]&lt;=5,RTO__325[[#This Row],[Hour]]&gt;=16,RTO__325[[#This Row],[Hour]]&lt;=19),"ON","OFF")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58E0961-ADE7-4DEB-8932-8345960AB79B}" name="RTO_22" displayName="RTO_22" ref="B2:Z33" tableType="queryTable" totalsRowShown="0" headerRowDxfId="414" dataDxfId="413">
  <tableColumns count="25">
    <tableColumn id="28" xr3:uid="{759E0025-CB0F-4256-BE91-CEF3D55A1FD6}" uniqueName="28" name="REPORT_ITEM.REPORT_DATA.OPR_DATE" queryTableFieldId="29" dataDxfId="412"/>
    <tableColumn id="2" xr3:uid="{FA13FA6E-54E0-4432-BA57-8BE62AD20C4A}" uniqueName="2" name="1" queryTableFieldId="2" dataDxfId="411"/>
    <tableColumn id="3" xr3:uid="{F73F811D-F9BB-4466-9A8C-9F71E63C63A8}" uniqueName="3" name="2" queryTableFieldId="3" dataDxfId="410"/>
    <tableColumn id="4" xr3:uid="{769EEBD9-0B71-4507-85F7-CBFCE9974B14}" uniqueName="4" name="3" queryTableFieldId="4" dataDxfId="409"/>
    <tableColumn id="5" xr3:uid="{6D0712AB-3BA5-4217-8A1C-65F1D6325374}" uniqueName="5" name="4" queryTableFieldId="5" dataDxfId="408"/>
    <tableColumn id="6" xr3:uid="{FB7ABF96-05F9-441C-A532-EDB46D1D1889}" uniqueName="6" name="5" queryTableFieldId="6" dataDxfId="407"/>
    <tableColumn id="7" xr3:uid="{EB56283B-B24C-41D2-B15E-07084E6A94C7}" uniqueName="7" name="6" queryTableFieldId="7" dataDxfId="406"/>
    <tableColumn id="8" xr3:uid="{A5681A19-5BD0-46EF-AFA0-88255E159983}" uniqueName="8" name="7" queryTableFieldId="8" dataDxfId="405"/>
    <tableColumn id="9" xr3:uid="{64F480D1-7C71-48A2-B279-2C040281C6BF}" uniqueName="9" name="8" queryTableFieldId="9" dataDxfId="404"/>
    <tableColumn id="10" xr3:uid="{321A35DE-A7BE-4F0B-A3DA-42C3B12D712B}" uniqueName="10" name="9" queryTableFieldId="10" dataDxfId="403"/>
    <tableColumn id="11" xr3:uid="{9A3A813C-FD0D-4E5F-9E8A-E8B536DD73C6}" uniqueName="11" name="10" queryTableFieldId="11" dataDxfId="402"/>
    <tableColumn id="12" xr3:uid="{F1203E8E-88EE-4852-8D16-E73B4EF92912}" uniqueName="12" name="11" queryTableFieldId="12" dataDxfId="401"/>
    <tableColumn id="13" xr3:uid="{B3B8C5DC-5665-479F-90E6-CD552E526A45}" uniqueName="13" name="12" queryTableFieldId="13" dataDxfId="400"/>
    <tableColumn id="14" xr3:uid="{F455A6E8-AEAB-49D5-96A3-3794D8C877B7}" uniqueName="14" name="13" queryTableFieldId="14" dataDxfId="399"/>
    <tableColumn id="15" xr3:uid="{3543B5A1-C48D-4B63-8378-4F61ACF613A9}" uniqueName="15" name="14" queryTableFieldId="15" dataDxfId="398"/>
    <tableColumn id="16" xr3:uid="{2DF800A9-1451-4170-AAAE-705FB37A6E60}" uniqueName="16" name="15" queryTableFieldId="16" dataDxfId="397"/>
    <tableColumn id="17" xr3:uid="{DEAEDE06-79A2-4B53-BDCA-992B1ACFD13E}" uniqueName="17" name="16" queryTableFieldId="17" dataDxfId="396"/>
    <tableColumn id="18" xr3:uid="{2EC898BC-81F8-4157-B39D-764D779CC9E9}" uniqueName="18" name="17" queryTableFieldId="18" dataDxfId="395"/>
    <tableColumn id="19" xr3:uid="{D8686F61-DEC2-4469-9CA0-A6A4F26679F0}" uniqueName="19" name="18" queryTableFieldId="19" dataDxfId="394"/>
    <tableColumn id="20" xr3:uid="{27B6876F-AD59-4D52-BF92-091D165E9002}" uniqueName="20" name="19" queryTableFieldId="20" dataDxfId="393"/>
    <tableColumn id="21" xr3:uid="{2F1EE0F4-D7DD-479C-85BF-0EAC005EA5D5}" uniqueName="21" name="20" queryTableFieldId="21" dataDxfId="392"/>
    <tableColumn id="22" xr3:uid="{BC7F17F5-DC6D-4126-8B6D-D37037031E59}" uniqueName="22" name="21" queryTableFieldId="22" dataDxfId="391"/>
    <tableColumn id="23" xr3:uid="{1BE166E8-717C-435F-82C0-CB6438E86BDC}" uniqueName="23" name="22" queryTableFieldId="23" dataDxfId="390"/>
    <tableColumn id="24" xr3:uid="{08F874A5-9614-4B8F-BF21-DEAD2375553A}" uniqueName="24" name="23" queryTableFieldId="24" dataDxfId="389"/>
    <tableColumn id="25" xr3:uid="{9533E0DC-65CE-4BDF-9DEA-099B72501A8B}" uniqueName="25" name="24" queryTableFieldId="25" dataDxfId="388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64AA13E-3D37-4697-844D-A5B674063B76}" name="RTO__324" displayName="RTO__324" ref="A1:F745" tableType="queryTable" totalsRowShown="0" headerRowDxfId="387" dataDxfId="386">
  <tableColumns count="6">
    <tableColumn id="10" xr3:uid="{25895449-DF3D-494E-9DD3-C5B0D212ADFB}" uniqueName="10" name="Date" queryTableFieldId="11" dataDxfId="385"/>
    <tableColumn id="1" xr3:uid="{BA12EB32-9A50-459F-B513-E50D889178EF}" uniqueName="1" name="Month" queryTableFieldId="1" dataDxfId="384"/>
    <tableColumn id="2" xr3:uid="{936D464F-90BA-47E9-9F3E-2250BAA8A853}" uniqueName="2" name="Day of Week" queryTableFieldId="2" dataDxfId="383"/>
    <tableColumn id="3" xr3:uid="{0CBFF14D-3001-4F7F-BA35-B9503A127E67}" uniqueName="3" name="Hour" queryTableFieldId="3" dataDxfId="382"/>
    <tableColumn id="8" xr3:uid="{805F2446-EFD6-4FFC-9D7B-6B9919E24AB3}" uniqueName="8" name="Pricing" queryTableFieldId="8" dataDxfId="381" dataCellStyle="Currency"/>
    <tableColumn id="6" xr3:uid="{77F6CEC6-B6A2-487F-8A62-40355BC79F84}" uniqueName="6" name="On / Off-Peak" queryTableFieldId="6" dataDxfId="380">
      <calculatedColumnFormula>IF(AND(RTO__324[[#This Row],[Month]]&gt;4,RTO__324[[#This Row],[Month]]&lt;9,RTO__324[[#This Row],[Day of Week]]&lt;=5,RTO__324[[#This Row],[Hour]]&gt;=16,RTO__324[[#This Row],[Hour]]&lt;=19),"ON","OFF")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DCBB56E-AC86-40F1-9EBA-FF748977E883}" name="RTO_23" displayName="RTO_23" ref="B2:Z33" tableType="queryTable" totalsRowShown="0" headerRowDxfId="379" dataDxfId="378">
  <tableColumns count="25">
    <tableColumn id="28" xr3:uid="{53435358-6ED4-4F28-A2E5-B42B0C25142A}" uniqueName="28" name="REPORT_ITEM.REPORT_DATA.OPR_DATE" queryTableFieldId="29" dataDxfId="377"/>
    <tableColumn id="2" xr3:uid="{9E7677FE-2FC4-4BA8-A2FF-EAB9EA7BCDE3}" uniqueName="2" name="1" queryTableFieldId="2" dataDxfId="376"/>
    <tableColumn id="3" xr3:uid="{09A030EA-9BB6-4C6A-9BB1-F4D052FC7400}" uniqueName="3" name="2" queryTableFieldId="3" dataDxfId="375"/>
    <tableColumn id="4" xr3:uid="{32C76A18-68F7-4885-8ABF-2BB47D501756}" uniqueName="4" name="3" queryTableFieldId="4" dataDxfId="374"/>
    <tableColumn id="5" xr3:uid="{E21C7D9A-8623-4067-8629-02D006475D0C}" uniqueName="5" name="4" queryTableFieldId="5" dataDxfId="373"/>
    <tableColumn id="6" xr3:uid="{C63E06CB-1ECF-48CE-BD4E-ECC3494446A3}" uniqueName="6" name="5" queryTableFieldId="6" dataDxfId="372"/>
    <tableColumn id="7" xr3:uid="{7867AABE-3A9A-4972-B819-2EDD7EBFA9D2}" uniqueName="7" name="6" queryTableFieldId="7" dataDxfId="371"/>
    <tableColumn id="8" xr3:uid="{7E86DA01-BD97-42DF-9620-1C1BD97810A5}" uniqueName="8" name="7" queryTableFieldId="8" dataDxfId="370"/>
    <tableColumn id="9" xr3:uid="{5900AD3F-7699-41BF-9955-5CC5C8374A9F}" uniqueName="9" name="8" queryTableFieldId="9" dataDxfId="369"/>
    <tableColumn id="10" xr3:uid="{EFB30293-CCA6-4DFE-9709-81445FF0EFD6}" uniqueName="10" name="9" queryTableFieldId="10" dataDxfId="368"/>
    <tableColumn id="11" xr3:uid="{E426B708-1739-4014-A467-DC9484FFE55B}" uniqueName="11" name="10" queryTableFieldId="11" dataDxfId="367"/>
    <tableColumn id="12" xr3:uid="{511C17A9-8519-403B-B634-375E1DFC9698}" uniqueName="12" name="11" queryTableFieldId="12" dataDxfId="366"/>
    <tableColumn id="13" xr3:uid="{51375578-E40F-4C40-BDC6-8723465DDA99}" uniqueName="13" name="12" queryTableFieldId="13" dataDxfId="365"/>
    <tableColumn id="14" xr3:uid="{9C0E7147-26F0-4731-B051-A9A29BD6750B}" uniqueName="14" name="13" queryTableFieldId="14" dataDxfId="364"/>
    <tableColumn id="15" xr3:uid="{61FE72BE-4FD3-4D80-A09E-0D08E23B19C3}" uniqueName="15" name="14" queryTableFieldId="15" dataDxfId="363"/>
    <tableColumn id="16" xr3:uid="{943CA0F3-B91E-47A5-9D76-1A0521D1367F}" uniqueName="16" name="15" queryTableFieldId="16" dataDxfId="362"/>
    <tableColumn id="17" xr3:uid="{A26B3CD9-3BF2-4C27-8DAD-329697746485}" uniqueName="17" name="16" queryTableFieldId="17" dataDxfId="361"/>
    <tableColumn id="18" xr3:uid="{BAA614AB-AC48-428E-91C0-083EFC970C46}" uniqueName="18" name="17" queryTableFieldId="18" dataDxfId="360"/>
    <tableColumn id="19" xr3:uid="{D7D3465E-DD8F-425F-874A-BC1DB2E04D10}" uniqueName="19" name="18" queryTableFieldId="19" dataDxfId="359"/>
    <tableColumn id="20" xr3:uid="{382538FE-936F-4ECD-840D-1A3752D587D8}" uniqueName="20" name="19" queryTableFieldId="20" dataDxfId="358"/>
    <tableColumn id="21" xr3:uid="{F7C7872D-2F6D-449F-ACD9-F029591A9435}" uniqueName="21" name="20" queryTableFieldId="21" dataDxfId="357"/>
    <tableColumn id="22" xr3:uid="{FD2CA6F0-6D73-4029-9F97-76C97AE1D439}" uniqueName="22" name="21" queryTableFieldId="22" dataDxfId="356"/>
    <tableColumn id="23" xr3:uid="{C6575005-81E4-4613-B88D-37685CA5CA92}" uniqueName="23" name="22" queryTableFieldId="23" dataDxfId="355"/>
    <tableColumn id="24" xr3:uid="{319A53F9-1805-489F-9694-95EE80C8B003}" uniqueName="24" name="23" queryTableFieldId="24" dataDxfId="354"/>
    <tableColumn id="25" xr3:uid="{9A7601C0-D38E-4716-844F-CB2405570E7C}" uniqueName="25" name="24" queryTableFieldId="25" dataDxfId="35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352" dataDxfId="351">
  <tableColumns count="6">
    <tableColumn id="10" xr3:uid="{74FBA1A7-AD2C-4298-8CE4-B9F8F6C7DFBF}" uniqueName="10" name="Date" queryTableFieldId="11" dataDxfId="350"/>
    <tableColumn id="1" xr3:uid="{951FBFBB-F4C3-4DE9-A828-DB89095C3A25}" uniqueName="1" name="Month" queryTableFieldId="1" dataDxfId="349"/>
    <tableColumn id="2" xr3:uid="{D3491642-58FC-424A-A364-9503F7DE0521}" uniqueName="2" name="Day of Week" queryTableFieldId="2" dataDxfId="348"/>
    <tableColumn id="3" xr3:uid="{AB884DCB-236A-46FE-856A-EB9F646DCB4E}" uniqueName="3" name="Hour" queryTableFieldId="3" dataDxfId="347"/>
    <tableColumn id="8" xr3:uid="{21A39954-0EC0-4A3E-88C0-724801D23D09}" uniqueName="8" name="Pricing" queryTableFieldId="8" dataDxfId="346" dataCellStyle="Currency"/>
    <tableColumn id="6" xr3:uid="{FD4346E0-E797-4012-850E-FF27DEA4A6FA}" uniqueName="6" name="On / Off-Peak" queryTableFieldId="6" dataDxfId="345">
      <calculatedColumnFormula>IF(AND(RTO__321[[#This Row],[Month]]&gt;4,RTO__321[[#This Row],[Month]]&lt;9,RTO__321[[#This Row],[Day of Week]]&lt;=5,RTO__321[[#This Row],[Hour]]&gt;=16,RTO__321[[#This Row],[Hour]]&lt;=19),"ON","OFF")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344" dataDxfId="343">
  <tableColumns count="25">
    <tableColumn id="28" xr3:uid="{F993EE56-08E9-4D19-B197-B2E81213ED69}" uniqueName="28" name="REPORT_ITEM.REPORT_DATA.OPR_DATE" queryTableFieldId="29" dataDxfId="342"/>
    <tableColumn id="2" xr3:uid="{6043D001-4C1B-4AAD-8154-ABAD1F353FBA}" uniqueName="2" name="1" queryTableFieldId="2" dataDxfId="341"/>
    <tableColumn id="3" xr3:uid="{11B87A0A-1C15-4AF7-A725-50797F35F731}" uniqueName="3" name="2" queryTableFieldId="3" dataDxfId="340"/>
    <tableColumn id="4" xr3:uid="{C602ACA0-D9C9-45E1-87D0-5DC3B8B0B777}" uniqueName="4" name="3" queryTableFieldId="4" dataDxfId="339"/>
    <tableColumn id="5" xr3:uid="{FA773078-7889-409C-9D07-1F95CE5C20D9}" uniqueName="5" name="4" queryTableFieldId="5" dataDxfId="338"/>
    <tableColumn id="6" xr3:uid="{527924DD-0E5F-4EC9-8C2D-464805B03FC7}" uniqueName="6" name="5" queryTableFieldId="6" dataDxfId="337"/>
    <tableColumn id="7" xr3:uid="{E3A9C056-96F6-4279-A451-5B5679CEA106}" uniqueName="7" name="6" queryTableFieldId="7" dataDxfId="336"/>
    <tableColumn id="8" xr3:uid="{87E6DBEE-A119-44EF-B64C-971276A43EE3}" uniqueName="8" name="7" queryTableFieldId="8" dataDxfId="335"/>
    <tableColumn id="9" xr3:uid="{DD5EE884-28BF-4FA6-974C-09997B0E2BEA}" uniqueName="9" name="8" queryTableFieldId="9" dataDxfId="334"/>
    <tableColumn id="10" xr3:uid="{20CBB0BB-1137-4700-8D16-0022E9B97D85}" uniqueName="10" name="9" queryTableFieldId="10" dataDxfId="333"/>
    <tableColumn id="11" xr3:uid="{FADB5FFC-74D6-4506-A4CF-AFFB22F747B4}" uniqueName="11" name="10" queryTableFieldId="11" dataDxfId="332"/>
    <tableColumn id="12" xr3:uid="{CA3ABD2C-5C2B-47E5-BCE5-AEFA03BFE417}" uniqueName="12" name="11" queryTableFieldId="12" dataDxfId="331"/>
    <tableColumn id="13" xr3:uid="{B5998FE0-1FD7-4CDA-84C7-A6DE971246AA}" uniqueName="13" name="12" queryTableFieldId="13" dataDxfId="330"/>
    <tableColumn id="14" xr3:uid="{CA5EA309-8D9D-46D4-9679-9CF7EA93BD83}" uniqueName="14" name="13" queryTableFieldId="14" dataDxfId="329"/>
    <tableColumn id="15" xr3:uid="{EAD87B0A-3B59-4EE2-AD97-7ED02D1D3A1F}" uniqueName="15" name="14" queryTableFieldId="15" dataDxfId="328"/>
    <tableColumn id="16" xr3:uid="{82198487-787F-4697-AFC3-F546C3C44E03}" uniqueName="16" name="15" queryTableFieldId="16" dataDxfId="327"/>
    <tableColumn id="17" xr3:uid="{28FAFD55-C2D9-4E8C-9FEE-EE4947999E04}" uniqueName="17" name="16" queryTableFieldId="17" dataDxfId="326"/>
    <tableColumn id="18" xr3:uid="{FFFDBFBE-89B8-4DDC-A72D-171AA8A54F7B}" uniqueName="18" name="17" queryTableFieldId="18" dataDxfId="325"/>
    <tableColumn id="19" xr3:uid="{CA09135B-897C-4ADB-8161-EF21B71E2E26}" uniqueName="19" name="18" queryTableFieldId="19" dataDxfId="324"/>
    <tableColumn id="20" xr3:uid="{DBDE6BCF-FEB7-4158-959A-40CDA2F5D25E}" uniqueName="20" name="19" queryTableFieldId="20" dataDxfId="323"/>
    <tableColumn id="21" xr3:uid="{3D89E1E5-33CA-4F83-BDCF-F7B8CD73EA23}" uniqueName="21" name="20" queryTableFieldId="21" dataDxfId="322"/>
    <tableColumn id="22" xr3:uid="{2BAF3987-C8F3-49C5-9319-08BFDF5F2CFA}" uniqueName="22" name="21" queryTableFieldId="22" dataDxfId="321"/>
    <tableColumn id="23" xr3:uid="{A2829278-BE62-42CA-B308-9CD38619ABA2}" uniqueName="23" name="22" queryTableFieldId="23" dataDxfId="320"/>
    <tableColumn id="24" xr3:uid="{51065B65-010B-4A5D-A34A-CD0226F7605B}" uniqueName="24" name="23" queryTableFieldId="24" dataDxfId="319"/>
    <tableColumn id="25" xr3:uid="{D0047D56-BD86-4FAC-864E-D1E53E8F622E}" uniqueName="25" name="24" queryTableFieldId="25" dataDxfId="318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317" dataDxfId="316">
  <tableColumns count="6">
    <tableColumn id="10" xr3:uid="{C178F76B-BB37-448D-A935-C4BB644679AC}" uniqueName="10" name="Date" queryTableFieldId="11" dataDxfId="315"/>
    <tableColumn id="1" xr3:uid="{E8BA0392-BBCB-4847-BDD6-C6810915DB96}" uniqueName="1" name="Month" queryTableFieldId="1" dataDxfId="314"/>
    <tableColumn id="2" xr3:uid="{A4987823-073A-4425-8A25-A729B0F8D0B2}" uniqueName="2" name="Day of Week" queryTableFieldId="2" dataDxfId="313"/>
    <tableColumn id="3" xr3:uid="{99182591-EFE9-4324-96FA-321C985A7446}" uniqueName="3" name="Hour" queryTableFieldId="3" dataDxfId="312"/>
    <tableColumn id="8" xr3:uid="{2BEF6AC5-D74C-4E37-9E0B-26D5D3907B7A}" uniqueName="8" name="Pricing" queryTableFieldId="8" dataDxfId="311" dataCellStyle="Currency"/>
    <tableColumn id="6" xr3:uid="{F6EB31D1-11A4-47C6-AC24-21441DCD3E7E}" uniqueName="6" name="On / Off-Peak" queryTableFieldId="6" dataDxfId="310">
      <calculatedColumnFormula>IF(AND(RTO__319[[#This Row],[Month]]&gt;4,RTO__319[[#This Row],[Month]]&lt;9,RTO__319[[#This Row],[Day of Week]]&lt;=5,RTO__319[[#This Row],[Hour]]&gt;=16,RTO__319[[#This Row],[Hour]]&lt;=19),"ON","OFF")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309" dataDxfId="308">
  <tableColumns count="25">
    <tableColumn id="28" xr3:uid="{5984CA62-401F-4B12-99C3-79F9E99B9A03}" uniqueName="28" name="REPORT_ITEM.REPORT_DATA.OPR_DATE" queryTableFieldId="29" dataDxfId="307"/>
    <tableColumn id="25" xr3:uid="{A4734C0E-20B1-492F-9AD2-D3EB1D763604}" uniqueName="25" name="24" queryTableFieldId="25" dataDxfId="306"/>
    <tableColumn id="2" xr3:uid="{26F4B760-4A14-4338-A847-A2DE58769A1D}" uniqueName="2" name="1" queryTableFieldId="2" dataDxfId="305"/>
    <tableColumn id="3" xr3:uid="{C6618AA9-BB4A-4BAD-917E-566666959592}" uniqueName="3" name="2" queryTableFieldId="3" dataDxfId="304"/>
    <tableColumn id="4" xr3:uid="{05DDC3BF-B44A-43A1-B30D-90E43D747D30}" uniqueName="4" name="3" queryTableFieldId="4" dataDxfId="303"/>
    <tableColumn id="5" xr3:uid="{D00A82E0-0AB1-4833-B65C-D4C317A44CF3}" uniqueName="5" name="4" queryTableFieldId="5" dataDxfId="302"/>
    <tableColumn id="6" xr3:uid="{19A685E5-9DFE-4C7F-AB8E-7629657947B6}" uniqueName="6" name="5" queryTableFieldId="6" dataDxfId="301"/>
    <tableColumn id="7" xr3:uid="{6CD0C9D3-7233-4583-AAA5-99F1B0E575C6}" uniqueName="7" name="6" queryTableFieldId="7" dataDxfId="300"/>
    <tableColumn id="8" xr3:uid="{042C667C-4423-4433-9C6B-35B03B609548}" uniqueName="8" name="7" queryTableFieldId="8" dataDxfId="299"/>
    <tableColumn id="9" xr3:uid="{2C877041-9A0D-483F-B555-1A30EF38451D}" uniqueName="9" name="8" queryTableFieldId="9" dataDxfId="298"/>
    <tableColumn id="10" xr3:uid="{3DCFFBF5-CCDB-40BF-8323-0FA205533C00}" uniqueName="10" name="9" queryTableFieldId="10" dataDxfId="297"/>
    <tableColumn id="11" xr3:uid="{473FA18F-F5A9-4482-B842-30147BFEDB3A}" uniqueName="11" name="10" queryTableFieldId="11" dataDxfId="296"/>
    <tableColumn id="12" xr3:uid="{7F57F8E6-F4E2-4696-9167-79799ECC20C6}" uniqueName="12" name="11" queryTableFieldId="12" dataDxfId="295"/>
    <tableColumn id="13" xr3:uid="{A797FBFE-4F8D-44EC-87B0-D7FF6F182847}" uniqueName="13" name="12" queryTableFieldId="13" dataDxfId="294"/>
    <tableColumn id="14" xr3:uid="{2CBC411A-50A0-487B-8C01-2844E8153054}" uniqueName="14" name="13" queryTableFieldId="14" dataDxfId="293"/>
    <tableColumn id="15" xr3:uid="{0A4DE011-B274-4B19-8381-99379499C42F}" uniqueName="15" name="14" queryTableFieldId="15" dataDxfId="292"/>
    <tableColumn id="16" xr3:uid="{2316AFA3-1C26-4A2B-956D-83E458073357}" uniqueName="16" name="15" queryTableFieldId="16" dataDxfId="291"/>
    <tableColumn id="17" xr3:uid="{9541DF2B-6FEB-4FB5-B90F-61FCBD15A9CD}" uniqueName="17" name="16" queryTableFieldId="17" dataDxfId="290"/>
    <tableColumn id="18" xr3:uid="{853C9B5F-4EF0-4411-81C3-9BD49B1F5D49}" uniqueName="18" name="17" queryTableFieldId="18" dataDxfId="289"/>
    <tableColumn id="19" xr3:uid="{2702B84E-3D8E-4905-AA10-CB371CA39430}" uniqueName="19" name="18" queryTableFieldId="19" dataDxfId="288"/>
    <tableColumn id="20" xr3:uid="{B4DE8AC1-AB1A-4429-ACDE-93074BF0B1C2}" uniqueName="20" name="19" queryTableFieldId="20" dataDxfId="287"/>
    <tableColumn id="21" xr3:uid="{65C95E96-AB9D-4F96-85F1-CDB7B199A0AC}" uniqueName="21" name="20" queryTableFieldId="21" dataDxfId="286"/>
    <tableColumn id="22" xr3:uid="{1A7086C6-0FB7-4521-8DB2-D34245661950}" uniqueName="22" name="21" queryTableFieldId="22" dataDxfId="285"/>
    <tableColumn id="23" xr3:uid="{D23CC5E0-6F8B-4F3B-9D78-589DF223237F}" uniqueName="23" name="22" queryTableFieldId="23" dataDxfId="284"/>
    <tableColumn id="24" xr3:uid="{3AC68DAC-1103-43BA-8158-161E09B02AD0}" uniqueName="24" name="23" queryTableFieldId="24" dataDxfId="283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2" dataDxfId="281">
  <tableColumns count="6">
    <tableColumn id="10" xr3:uid="{9C6252CB-37A3-4EDA-A86E-A7B15C97544B}" uniqueName="10" name="Date" queryTableFieldId="11" dataDxfId="280"/>
    <tableColumn id="1" xr3:uid="{584959FB-A4B4-4F38-896B-C369EF69961C}" uniqueName="1" name="Month" queryTableFieldId="1" dataDxfId="279"/>
    <tableColumn id="2" xr3:uid="{EE47732F-2648-4B1B-A7BB-D247A7ADA4FF}" uniqueName="2" name="Day of Week" queryTableFieldId="2" dataDxfId="278"/>
    <tableColumn id="3" xr3:uid="{DBBB3884-3B43-4157-A3C8-D7BF7CB2383A}" uniqueName="3" name="Hour" queryTableFieldId="3" dataDxfId="277"/>
    <tableColumn id="8" xr3:uid="{A15013C3-B197-4EB8-BA4F-CC18A1EC818B}" uniqueName="8" name="Pricing" queryTableFieldId="8" dataDxfId="276" dataCellStyle="Currency"/>
    <tableColumn id="6" xr3:uid="{4DDD513B-9CAE-4B0C-BB8D-0D359DA6B781}" uniqueName="6" name="On / Off-Peak" queryTableFieldId="6" dataDxfId="275">
      <calculatedColumnFormula>IF(AND(RTO__317[[#This Row],[Month]]&gt;4,RTO__317[[#This Row],[Month]]&lt;9,RTO__317[[#This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4" dataDxfId="273">
  <tableColumns count="25">
    <tableColumn id="28" xr3:uid="{EBFCAF23-5611-4B4C-A30D-E88333D04761}" uniqueName="28" name="REPORT_ITEM.REPORT_DATA.OPR_DATE" queryTableFieldId="29" dataDxfId="272"/>
    <tableColumn id="25" xr3:uid="{8E371CF1-29FA-46FF-ADD1-93555C53923C}" uniqueName="25" name="24" queryTableFieldId="25" dataDxfId="271"/>
    <tableColumn id="2" xr3:uid="{8C949E89-FEAA-4759-8810-92B2FD64FDAA}" uniqueName="2" name="1" queryTableFieldId="2" dataDxfId="270"/>
    <tableColumn id="3" xr3:uid="{30B4218D-DFD7-4B10-9A38-0C37E2952893}" uniqueName="3" name="2" queryTableFieldId="3" dataDxfId="269"/>
    <tableColumn id="4" xr3:uid="{797D31F5-E19A-45B5-88CC-2A68A9DD9A68}" uniqueName="4" name="3" queryTableFieldId="4" dataDxfId="268"/>
    <tableColumn id="5" xr3:uid="{B3CD2A19-60A2-4A5D-AACF-50AB78658797}" uniqueName="5" name="4" queryTableFieldId="5" dataDxfId="267"/>
    <tableColumn id="6" xr3:uid="{9A15E76E-A466-40E8-9FAA-CCC0928A1973}" uniqueName="6" name="5" queryTableFieldId="6" dataDxfId="266"/>
    <tableColumn id="7" xr3:uid="{A4D31076-DFE4-4488-BF39-9B489283036F}" uniqueName="7" name="6" queryTableFieldId="7" dataDxfId="265"/>
    <tableColumn id="8" xr3:uid="{8CF5029F-393D-467F-A8B3-1B7A1CBDCAB3}" uniqueName="8" name="7" queryTableFieldId="8" dataDxfId="264"/>
    <tableColumn id="9" xr3:uid="{D7524159-9716-4F15-AD46-29293DF47D51}" uniqueName="9" name="8" queryTableFieldId="9" dataDxfId="263"/>
    <tableColumn id="10" xr3:uid="{862660A0-B20A-4631-A960-263FC858A870}" uniqueName="10" name="9" queryTableFieldId="10" dataDxfId="262"/>
    <tableColumn id="11" xr3:uid="{6E0B01C7-3E04-4C16-A060-E1F9A56C95F5}" uniqueName="11" name="10" queryTableFieldId="11" dataDxfId="261"/>
    <tableColumn id="12" xr3:uid="{C69B7C9A-19D1-4627-A6F4-1FDB9390CF10}" uniqueName="12" name="11" queryTableFieldId="12" dataDxfId="260"/>
    <tableColumn id="13" xr3:uid="{753FB80B-8607-4A46-9AC6-6E2D5C760678}" uniqueName="13" name="12" queryTableFieldId="13" dataDxfId="259"/>
    <tableColumn id="14" xr3:uid="{98D01B52-719A-489F-85CB-F1F448DA1F2E}" uniqueName="14" name="13" queryTableFieldId="14" dataDxfId="258"/>
    <tableColumn id="15" xr3:uid="{CAA6F91A-D2AE-4B0B-ACDD-E85CAA0B3E4C}" uniqueName="15" name="14" queryTableFieldId="15" dataDxfId="257"/>
    <tableColumn id="16" xr3:uid="{CBD8D6CB-1ACB-4FB0-85EC-C7DBBCE193F5}" uniqueName="16" name="15" queryTableFieldId="16" dataDxfId="256"/>
    <tableColumn id="17" xr3:uid="{A8DA3528-878C-4146-9A9A-5EC0463C7021}" uniqueName="17" name="16" queryTableFieldId="17" dataDxfId="255"/>
    <tableColumn id="18" xr3:uid="{48F0CA55-61CD-4706-8864-AA8D13334194}" uniqueName="18" name="17" queryTableFieldId="18" dataDxfId="254"/>
    <tableColumn id="19" xr3:uid="{363ABC18-65FA-4AAF-98AA-443D3E79EEB3}" uniqueName="19" name="18" queryTableFieldId="19" dataDxfId="253"/>
    <tableColumn id="20" xr3:uid="{39D8D155-C2F9-4916-A091-FD0C1DA83F3F}" uniqueName="20" name="19" queryTableFieldId="20" dataDxfId="252"/>
    <tableColumn id="21" xr3:uid="{F41E3CA0-4A43-4CEE-AE2A-BD0A3AC98B1B}" uniqueName="21" name="20" queryTableFieldId="21" dataDxfId="251"/>
    <tableColumn id="22" xr3:uid="{6053D4A1-A6F3-4650-95DB-20A62D21DCBF}" uniqueName="22" name="21" queryTableFieldId="22" dataDxfId="250"/>
    <tableColumn id="23" xr3:uid="{8E8D9E8B-F30F-460F-BEEA-63D91E287446}" uniqueName="23" name="22" queryTableFieldId="23" dataDxfId="249"/>
    <tableColumn id="24" xr3:uid="{BD603331-A971-47D0-AC9C-B3887F76E4B2}" uniqueName="24" name="23" queryTableFieldId="24" dataDxfId="248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7" dataDxfId="246">
  <tableColumns count="6">
    <tableColumn id="10" xr3:uid="{0708C40D-7238-40E6-BEBE-536EC8BC8DA8}" uniqueName="10" name="Date" queryTableFieldId="11" dataDxfId="245"/>
    <tableColumn id="1" xr3:uid="{729C6096-712F-478F-9AE4-8E42C848F9E2}" uniqueName="1" name="Month" queryTableFieldId="1" dataDxfId="244"/>
    <tableColumn id="2" xr3:uid="{AAC18550-631E-4DC0-B9E2-F042A6E9CDD0}" uniqueName="2" name="Day of Week" queryTableFieldId="2" dataDxfId="243"/>
    <tableColumn id="3" xr3:uid="{0F2562C4-347A-45C8-9F0D-904AD5DDC263}" uniqueName="3" name="Hour" queryTableFieldId="3" dataDxfId="242"/>
    <tableColumn id="8" xr3:uid="{14A025B8-BDA2-429C-B488-F281284610F1}" uniqueName="8" name="Pricing" queryTableFieldId="8" dataDxfId="241" dataCellStyle="Currency"/>
    <tableColumn id="6" xr3:uid="{E842E504-3765-4DAB-86CE-AD0D1694704E}" uniqueName="6" name="On / Off-Peak" queryTableFieldId="6" dataDxfId="240">
      <calculatedColumnFormula>IF(AND(RTO__315[[#This Row],[Month]]&gt;4,RTO__315[[#This Row],[Month]]&lt;9,RTO__315[[#This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9" dataDxfId="238">
  <tableColumns count="25">
    <tableColumn id="28" xr3:uid="{2053D47D-03BE-451C-9495-2E7C41C1B1D7}" uniqueName="28" name="REPORT_ITEM.REPORT_DATA.OPR_DATE" queryTableFieldId="29" dataDxfId="237"/>
    <tableColumn id="25" xr3:uid="{2CBB1625-4627-48A3-8BDF-6A664C44D765}" uniqueName="25" name="24" queryTableFieldId="25" dataDxfId="236"/>
    <tableColumn id="2" xr3:uid="{2658DCD4-72EC-42C2-8DD3-9BA984DA042B}" uniqueName="2" name="1" queryTableFieldId="2" dataDxfId="235"/>
    <tableColumn id="3" xr3:uid="{3EC32AF6-9921-4DFF-B024-7748EB8062C7}" uniqueName="3" name="2" queryTableFieldId="3" dataDxfId="234"/>
    <tableColumn id="4" xr3:uid="{A35E27F2-6E36-45AB-A888-314C5EB2AE93}" uniqueName="4" name="3" queryTableFieldId="4" dataDxfId="233"/>
    <tableColumn id="5" xr3:uid="{FA8B2976-87B3-4CFE-B952-31C656F22A98}" uniqueName="5" name="4" queryTableFieldId="5" dataDxfId="232"/>
    <tableColumn id="6" xr3:uid="{89BE41BB-2177-4411-A466-F2A31FDCC40B}" uniqueName="6" name="5" queryTableFieldId="6" dataDxfId="231"/>
    <tableColumn id="7" xr3:uid="{4EB5CE36-5518-42C7-B909-1B634682D3B0}" uniqueName="7" name="6" queryTableFieldId="7" dataDxfId="230"/>
    <tableColumn id="8" xr3:uid="{CE3E2B9E-9ACA-4823-A55B-65737BC3D2FC}" uniqueName="8" name="7" queryTableFieldId="8" dataDxfId="229"/>
    <tableColumn id="9" xr3:uid="{06E0A2F9-7CE3-4FD2-BB75-75B133CE50A1}" uniqueName="9" name="8" queryTableFieldId="9" dataDxfId="228"/>
    <tableColumn id="10" xr3:uid="{FCC25DEE-67E3-44C3-8AFB-33F27C598A48}" uniqueName="10" name="9" queryTableFieldId="10" dataDxfId="227"/>
    <tableColumn id="11" xr3:uid="{55A96EB1-EE2E-4E72-9053-E685CE287BE0}" uniqueName="11" name="10" queryTableFieldId="11" dataDxfId="226"/>
    <tableColumn id="12" xr3:uid="{44109180-E457-4CCE-9F16-219491FBB5F8}" uniqueName="12" name="11" queryTableFieldId="12" dataDxfId="225"/>
    <tableColumn id="13" xr3:uid="{DA4CC358-DB00-47B6-AA90-B556493F4189}" uniqueName="13" name="12" queryTableFieldId="13" dataDxfId="224"/>
    <tableColumn id="14" xr3:uid="{83DDBF6E-775E-409C-A06E-858D89800886}" uniqueName="14" name="13" queryTableFieldId="14" dataDxfId="223"/>
    <tableColumn id="15" xr3:uid="{921BDBF8-68BB-4FAC-8BA2-BB22E54D67D3}" uniqueName="15" name="14" queryTableFieldId="15" dataDxfId="222"/>
    <tableColumn id="16" xr3:uid="{FA86D600-696C-4ECE-BB90-DA0EF5F04AC1}" uniqueName="16" name="15" queryTableFieldId="16" dataDxfId="221"/>
    <tableColumn id="17" xr3:uid="{3EFC0D10-EBFA-4AC6-A8D2-1454F65C0640}" uniqueName="17" name="16" queryTableFieldId="17" dataDxfId="220"/>
    <tableColumn id="18" xr3:uid="{FC93794C-4163-4114-99DF-4425EA9DAD9D}" uniqueName="18" name="17" queryTableFieldId="18" dataDxfId="219"/>
    <tableColumn id="19" xr3:uid="{0EC37D5A-C098-45E5-8F35-B7FD3276367D}" uniqueName="19" name="18" queryTableFieldId="19" dataDxfId="218"/>
    <tableColumn id="20" xr3:uid="{CB0A61DE-3A32-44C2-BEE2-36A50E768270}" uniqueName="20" name="19" queryTableFieldId="20" dataDxfId="217"/>
    <tableColumn id="21" xr3:uid="{0805B3A0-B89F-4EC5-A6D8-1B79C9C6A711}" uniqueName="21" name="20" queryTableFieldId="21" dataDxfId="216"/>
    <tableColumn id="22" xr3:uid="{1503FBD4-EF49-48F4-810E-A2A5F9A307BF}" uniqueName="22" name="21" queryTableFieldId="22" dataDxfId="215"/>
    <tableColumn id="23" xr3:uid="{F9E0BAB2-283C-40BC-9978-B44E366FF45A}" uniqueName="23" name="22" queryTableFieldId="23" dataDxfId="214"/>
    <tableColumn id="24" xr3:uid="{6E071EB0-159C-4867-A63B-F813052DA2F2}" uniqueName="24" name="23" queryTableFieldId="24" dataDxfId="213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2" dataDxfId="211">
  <tableColumns count="6">
    <tableColumn id="10" xr3:uid="{C7548FF2-25C9-4860-871B-5B0D14BEB5C1}" uniqueName="10" name="Date" queryTableFieldId="11" dataDxfId="210"/>
    <tableColumn id="1" xr3:uid="{4FE509A7-13AF-4708-A406-7ACF192A97E5}" uniqueName="1" name="Month" queryTableFieldId="1" dataDxfId="209"/>
    <tableColumn id="2" xr3:uid="{0C431B36-A879-4D01-A158-DF0F5547C188}" uniqueName="2" name="Day of Week" queryTableFieldId="2" dataDxfId="208"/>
    <tableColumn id="3" xr3:uid="{35638C96-AC82-4B41-BB48-BE7BF6DE84AC}" uniqueName="3" name="Hour" queryTableFieldId="3" dataDxfId="207"/>
    <tableColumn id="8" xr3:uid="{95FB851F-3540-4B74-BA96-FF6EE8BB8824}" uniqueName="8" name="Pricing" queryTableFieldId="8" dataDxfId="206" dataCellStyle="Currency"/>
    <tableColumn id="6" xr3:uid="{A1F172C8-EE05-4802-9704-4DD17A15DEFB}" uniqueName="6" name="On / Off-Peak" queryTableFieldId="6" dataDxfId="205">
      <calculatedColumnFormula>IF(AND(RTO__313[[#This Row],[Month]]&gt;4,RTO__313[[#This Row],[Month]]&lt;9,RTO__313[[#This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4" dataDxfId="203">
  <tableColumns count="24">
    <tableColumn id="28" xr3:uid="{2F1AECFB-D032-456A-A230-57913C66820E}" uniqueName="28" name="REPORT_ITEM.REPORT_DATA.OPR_DATE" queryTableFieldId="29" dataDxfId="202"/>
    <tableColumn id="2" xr3:uid="{41DDBBA6-BE65-4F76-814B-C667B94C9E17}" uniqueName="2" name="1" queryTableFieldId="2" dataDxfId="201"/>
    <tableColumn id="3" xr3:uid="{BC9CE92A-F59B-4C1E-9FAF-ABE5A4CE999B}" uniqueName="3" name="2" queryTableFieldId="3" dataDxfId="200"/>
    <tableColumn id="4" xr3:uid="{60FC8864-6EBB-47C4-BDDB-3A8D65CADDF6}" uniqueName="4" name="3" queryTableFieldId="4" dataDxfId="199"/>
    <tableColumn id="5" xr3:uid="{D98DB0A4-996D-477B-9753-8B00EA60E434}" uniqueName="5" name="4" queryTableFieldId="5" dataDxfId="198"/>
    <tableColumn id="6" xr3:uid="{51F112D4-C4A8-4C1A-9A56-012F9E9CF034}" uniqueName="6" name="5" queryTableFieldId="6" dataDxfId="197"/>
    <tableColumn id="7" xr3:uid="{6F21CA1E-EE44-4CA9-BEAC-69E6B4D250EB}" uniqueName="7" name="6" queryTableFieldId="7" dataDxfId="196"/>
    <tableColumn id="8" xr3:uid="{16FCA810-F6A0-4CE8-A08D-330C177E3BAD}" uniqueName="8" name="7" queryTableFieldId="8" dataDxfId="195"/>
    <tableColumn id="9" xr3:uid="{69C29963-89DD-482F-A0AA-DE7857279E52}" uniqueName="9" name="8" queryTableFieldId="9" dataDxfId="194"/>
    <tableColumn id="10" xr3:uid="{DCC20461-00C7-4A90-A9E0-1C81BEC17140}" uniqueName="10" name="9" queryTableFieldId="10" dataDxfId="193"/>
    <tableColumn id="11" xr3:uid="{A0A1F26B-31AF-46D3-84C9-8376D5DF99B7}" uniqueName="11" name="10" queryTableFieldId="11" dataDxfId="192"/>
    <tableColumn id="12" xr3:uid="{71A4B80B-BBEF-49C1-BDBA-200F19663188}" uniqueName="12" name="11" queryTableFieldId="12" dataDxfId="191"/>
    <tableColumn id="13" xr3:uid="{DFB65F63-787D-453A-8B8D-57F9FFCB098D}" uniqueName="13" name="12" queryTableFieldId="13" dataDxfId="190"/>
    <tableColumn id="14" xr3:uid="{F7B8E442-4A5B-4A13-8C38-167E2203BB8F}" uniqueName="14" name="13" queryTableFieldId="14" dataDxfId="189"/>
    <tableColumn id="15" xr3:uid="{CA94BCF5-0B61-4275-942C-E3B2E1D67E26}" uniqueName="15" name="14" queryTableFieldId="15" dataDxfId="188"/>
    <tableColumn id="16" xr3:uid="{9B466E1A-185D-40A8-8BFC-CC62CB4DC270}" uniqueName="16" name="15" queryTableFieldId="16" dataDxfId="187"/>
    <tableColumn id="17" xr3:uid="{052EFBF6-B48C-4D73-9345-C07A6CBB30C6}" uniqueName="17" name="16" queryTableFieldId="17" dataDxfId="186"/>
    <tableColumn id="18" xr3:uid="{6D84EF55-0BCD-4221-8367-23D2D0E3B4D5}" uniqueName="18" name="17" queryTableFieldId="18" dataDxfId="185"/>
    <tableColumn id="19" xr3:uid="{64BE270A-3A4A-49E5-AA66-14C9408A0E48}" uniqueName="19" name="18" queryTableFieldId="19" dataDxfId="184"/>
    <tableColumn id="20" xr3:uid="{6FCF43EF-CBBB-4CCE-933D-DAF57567B54F}" uniqueName="20" name="19" queryTableFieldId="20" dataDxfId="183"/>
    <tableColumn id="21" xr3:uid="{B42D5F32-CDA9-4220-9BBB-DCDC75DE9BD5}" uniqueName="21" name="20" queryTableFieldId="21" dataDxfId="182"/>
    <tableColumn id="22" xr3:uid="{EA8A36FB-783F-4C82-BD91-0FD56D489E29}" uniqueName="22" name="21" queryTableFieldId="22" dataDxfId="181"/>
    <tableColumn id="23" xr3:uid="{2440C744-DEE1-4DFB-9664-D57B264EF074}" uniqueName="23" name="22" queryTableFieldId="23" dataDxfId="180"/>
    <tableColumn id="24" xr3:uid="{5CE79534-34F9-4568-B2DE-EAEBEBC56CED}" uniqueName="24" name="23" queryTableFieldId="24" dataDxfId="179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8" dataDxfId="177">
  <tableColumns count="6">
    <tableColumn id="10" xr3:uid="{403473B1-7172-4A20-9A7D-060DED2C6457}" uniqueName="10" name="Date" queryTableFieldId="11" dataDxfId="176"/>
    <tableColumn id="1" xr3:uid="{AA8560DB-2D41-491A-84CB-E50E3594DF87}" uniqueName="1" name="Month" queryTableFieldId="1" dataDxfId="175"/>
    <tableColumn id="2" xr3:uid="{95D3AF4E-A197-4980-A5BC-14C7A40E5A36}" uniqueName="2" name="Day of Week" queryTableFieldId="2" dataDxfId="174"/>
    <tableColumn id="3" xr3:uid="{67AD5491-975C-40FF-BDCD-5D7095F48B5D}" uniqueName="3" name="Hour" queryTableFieldId="3" dataDxfId="173"/>
    <tableColumn id="8" xr3:uid="{C9332504-3980-4975-8D3A-749D68F2B55A}" uniqueName="8" name="Pricing" queryTableFieldId="8" dataDxfId="172" dataCellStyle="Currency"/>
    <tableColumn id="6" xr3:uid="{4A09EC52-BEFA-49E3-AABA-B561DD4ED3C8}" uniqueName="6" name="On / Off-Peak" queryTableFieldId="6" dataDxfId="171">
      <calculatedColumnFormula>IF(AND(RTO__39[[#This Row],[Month]]&gt;4,RTO__39[[#This Row],[Month]]&lt;9,RTO__39[[#This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70" dataDxfId="169">
  <tableColumns count="26">
    <tableColumn id="28" xr3:uid="{E1D5632F-E786-431C-8F2C-E8057467AAF9}" uniqueName="28" name="REPORT_ITEM.REPORT_DATA.OPR_DATE" queryTableFieldId="29" dataDxfId="168"/>
    <tableColumn id="2" xr3:uid="{0FF65E4C-729D-44BD-9390-F655ED89C3FF}" uniqueName="2" name="1" queryTableFieldId="2" dataDxfId="167"/>
    <tableColumn id="3" xr3:uid="{5E2E9337-2E0A-4508-901E-85134A801B1F}" uniqueName="3" name="2" queryTableFieldId="3" dataDxfId="166"/>
    <tableColumn id="4" xr3:uid="{1EA5C767-986A-4307-B6F6-A81BAA37927B}" uniqueName="4" name="3" queryTableFieldId="4" dataDxfId="165"/>
    <tableColumn id="5" xr3:uid="{5052A651-DA39-41A2-90AA-759A7E2AD47E}" uniqueName="5" name="4" queryTableFieldId="5" dataDxfId="164"/>
    <tableColumn id="6" xr3:uid="{D59B1DEE-808F-43F0-A2D0-0FCA2F6C459B}" uniqueName="6" name="5" queryTableFieldId="6" dataDxfId="163"/>
    <tableColumn id="7" xr3:uid="{CB62F38F-535D-4755-8D77-E5B97147D7B1}" uniqueName="7" name="6" queryTableFieldId="7" dataDxfId="162"/>
    <tableColumn id="8" xr3:uid="{C7017CB9-87C8-4EE1-B6CC-353B1651624B}" uniqueName="8" name="7" queryTableFieldId="8" dataDxfId="161"/>
    <tableColumn id="9" xr3:uid="{3899EF48-495E-469E-A7D3-E64FE4F415DB}" uniqueName="9" name="8" queryTableFieldId="9" dataDxfId="160"/>
    <tableColumn id="10" xr3:uid="{3D4F1336-9CC6-4EF3-8263-B216CC83B181}" uniqueName="10" name="9" queryTableFieldId="10" dataDxfId="159"/>
    <tableColumn id="11" xr3:uid="{EB98C621-8C0E-4C50-B2E4-198A12AB41FD}" uniqueName="11" name="10" queryTableFieldId="11" dataDxfId="158"/>
    <tableColumn id="12" xr3:uid="{B4FE5026-7FAC-494E-BE18-BD6E1557DFE3}" uniqueName="12" name="11" queryTableFieldId="12" dataDxfId="157"/>
    <tableColumn id="13" xr3:uid="{E93EC352-C726-436E-A8DC-E8029C4EA3E1}" uniqueName="13" name="12" queryTableFieldId="13" dataDxfId="156"/>
    <tableColumn id="14" xr3:uid="{5AFCAD50-355F-409A-B977-B5A870A1DA80}" uniqueName="14" name="13" queryTableFieldId="14" dataDxfId="155"/>
    <tableColumn id="15" xr3:uid="{ECD721F0-70A5-463F-B80E-7ED927A82D67}" uniqueName="15" name="14" queryTableFieldId="15" dataDxfId="154"/>
    <tableColumn id="16" xr3:uid="{56E05D65-D81C-4759-BBDB-6584129739F3}" uniqueName="16" name="15" queryTableFieldId="16" dataDxfId="153"/>
    <tableColumn id="17" xr3:uid="{61C28E74-B279-4558-BB16-E8B167495E24}" uniqueName="17" name="16" queryTableFieldId="17" dataDxfId="152"/>
    <tableColumn id="18" xr3:uid="{32187717-A3D2-4EBB-AB01-FB4666F89F9F}" uniqueName="18" name="17" queryTableFieldId="18" dataDxfId="151"/>
    <tableColumn id="19" xr3:uid="{37A37F67-36F7-4104-A986-1A4F36D332B6}" uniqueName="19" name="18" queryTableFieldId="19" dataDxfId="150"/>
    <tableColumn id="20" xr3:uid="{428627B9-35DD-46D3-93B6-B9ED66F3A621}" uniqueName="20" name="19" queryTableFieldId="20" dataDxfId="149"/>
    <tableColumn id="21" xr3:uid="{9C45E712-EB82-463D-8347-32D89A48ADF2}" uniqueName="21" name="20" queryTableFieldId="21" dataDxfId="148"/>
    <tableColumn id="22" xr3:uid="{DBDF8E8A-F225-458C-A810-D63F5EF398BD}" uniqueName="22" name="21" queryTableFieldId="22" dataDxfId="147"/>
    <tableColumn id="23" xr3:uid="{B2F70A90-6479-491A-A00A-175ED0ACAEFF}" uniqueName="23" name="22" queryTableFieldId="23" dataDxfId="146"/>
    <tableColumn id="24" xr3:uid="{8342CBD0-088D-4F34-8D2B-72E8C1BDD170}" uniqueName="24" name="23" queryTableFieldId="24" dataDxfId="145"/>
    <tableColumn id="25" xr3:uid="{7C543C07-1442-4885-82EB-F96B2A31B9A8}" uniqueName="25" name="24" queryTableFieldId="25" dataDxfId="144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3" dataDxfId="142">
  <tableColumns count="6">
    <tableColumn id="10" xr3:uid="{C08A480C-7A68-458B-9936-51218D3A4528}" uniqueName="10" name="Date" queryTableFieldId="11" dataDxfId="141"/>
    <tableColumn id="1" xr3:uid="{A97F8EA5-40B9-4105-AE9A-228DBAFD5707}" uniqueName="1" name="Month" queryTableFieldId="1" dataDxfId="140"/>
    <tableColumn id="2" xr3:uid="{4C8A629A-B137-484F-A80D-83FDA923C04F}" uniqueName="2" name="Day of Week" queryTableFieldId="2" dataDxfId="139"/>
    <tableColumn id="3" xr3:uid="{AE19B9F3-5681-451D-8041-EBD7BFD440E9}" uniqueName="3" name="Hour" queryTableFieldId="3" dataDxfId="138"/>
    <tableColumn id="8" xr3:uid="{360595D8-22A3-42E8-ABD0-2F856B40064D}" uniqueName="8" name="Pricing" queryTableFieldId="8" dataDxfId="137" dataCellStyle="Currency"/>
    <tableColumn id="6" xr3:uid="{976425D9-02D3-43B4-9687-52B543FFD8AE}" uniqueName="6" name="On / Off-Peak" queryTableFieldId="6" dataDxfId="136">
      <calculatedColumnFormula>IF(AND(RTO__310[[#This Row],[Month]]&gt;4,RTO__310[[#This Row],[Month]]&lt;9,RTO__310[[#This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5" dataDxfId="134">
  <tableColumns count="25">
    <tableColumn id="28" xr3:uid="{FF0C8BC7-04C2-4DAF-9DC9-17C568F48364}" uniqueName="28" name="REPORT_ITEM.REPORT_DATA.OPR_DATE" queryTableFieldId="29" dataDxfId="133"/>
    <tableColumn id="2" xr3:uid="{1620AB72-92DF-4495-AF41-1D47A5F04901}" uniqueName="2" name="1" queryTableFieldId="2" dataDxfId="132"/>
    <tableColumn id="3" xr3:uid="{9800D87C-FA39-4365-BE23-01AA6A427875}" uniqueName="3" name="2" queryTableFieldId="3" dataDxfId="131"/>
    <tableColumn id="4" xr3:uid="{908889CF-2E01-4828-AC3D-E0CD07EB6851}" uniqueName="4" name="3" queryTableFieldId="4" dataDxfId="130"/>
    <tableColumn id="5" xr3:uid="{74BB01E5-F677-4358-BE2B-B6D4F3A1C4D6}" uniqueName="5" name="4" queryTableFieldId="5" dataDxfId="129"/>
    <tableColumn id="6" xr3:uid="{88729AEE-C15D-4F2D-AB63-9C1B774CB1DF}" uniqueName="6" name="5" queryTableFieldId="6" dataDxfId="128"/>
    <tableColumn id="7" xr3:uid="{4DA75ACA-6848-4C61-81F0-8CF32457BE58}" uniqueName="7" name="6" queryTableFieldId="7" dataDxfId="127"/>
    <tableColumn id="8" xr3:uid="{AFCA1033-41BF-4A61-AF01-7A5618C62875}" uniqueName="8" name="7" queryTableFieldId="8" dataDxfId="126"/>
    <tableColumn id="9" xr3:uid="{14DCA72B-7340-4E8C-835F-E1A78FA73974}" uniqueName="9" name="8" queryTableFieldId="9" dataDxfId="125"/>
    <tableColumn id="10" xr3:uid="{DF897FAB-EFA6-418A-A4A2-27332EEC4AFF}" uniqueName="10" name="9" queryTableFieldId="10" dataDxfId="124"/>
    <tableColumn id="11" xr3:uid="{B9F745A0-3342-44EB-AF70-CDFA51C3CC93}" uniqueName="11" name="10" queryTableFieldId="11" dataDxfId="123"/>
    <tableColumn id="12" xr3:uid="{AB0F7150-9887-4975-A21D-3B2378394507}" uniqueName="12" name="11" queryTableFieldId="12" dataDxfId="122"/>
    <tableColumn id="13" xr3:uid="{6E5BE365-BBE8-4A02-A96E-A27A16BD2236}" uniqueName="13" name="12" queryTableFieldId="13" dataDxfId="121"/>
    <tableColumn id="14" xr3:uid="{1069A3A3-377B-4E29-B3AB-563BA98B7D79}" uniqueName="14" name="13" queryTableFieldId="14" dataDxfId="120"/>
    <tableColumn id="15" xr3:uid="{60DF9ABF-70AF-4B21-85B0-30306ED947D9}" uniqueName="15" name="14" queryTableFieldId="15" dataDxfId="119"/>
    <tableColumn id="16" xr3:uid="{5E0D1588-111D-441C-B06A-95734BC7E2BB}" uniqueName="16" name="15" queryTableFieldId="16" dataDxfId="118"/>
    <tableColumn id="17" xr3:uid="{EB881259-46E0-435F-9EA1-7C1ED4EB6C99}" uniqueName="17" name="16" queryTableFieldId="17" dataDxfId="117"/>
    <tableColumn id="18" xr3:uid="{73DBE3D0-5069-4A58-B2E1-C45B67BD0D77}" uniqueName="18" name="17" queryTableFieldId="18" dataDxfId="116"/>
    <tableColumn id="19" xr3:uid="{19FC381C-93CA-4B06-8F28-642223C6996B}" uniqueName="19" name="18" queryTableFieldId="19" dataDxfId="115"/>
    <tableColumn id="20" xr3:uid="{5378F6A1-8019-4B56-9968-DAB2D1838C3E}" uniqueName="20" name="19" queryTableFieldId="20" dataDxfId="114"/>
    <tableColumn id="21" xr3:uid="{F8320EDA-1169-4084-90A2-BDB2788CA002}" uniqueName="21" name="20" queryTableFieldId="21" dataDxfId="113"/>
    <tableColumn id="22" xr3:uid="{2E49A51E-76A5-4792-B54D-B35FC51AA382}" uniqueName="22" name="21" queryTableFieldId="22" dataDxfId="112"/>
    <tableColumn id="23" xr3:uid="{EE3475CB-0735-43E1-98CF-194A6AFFC151}" uniqueName="23" name="22" queryTableFieldId="23" dataDxfId="111"/>
    <tableColumn id="24" xr3:uid="{D098B556-6175-43AD-90D0-23415890ACD7}" uniqueName="24" name="23" queryTableFieldId="24" dataDxfId="110"/>
    <tableColumn id="25" xr3:uid="{B1F41AE4-D411-435B-B5C5-471F54809ED4}" uniqueName="25" name="24" queryTableFieldId="25" dataDxfId="109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8" dataDxfId="107">
  <tableColumns count="6">
    <tableColumn id="10" xr3:uid="{EF351B77-CDC5-460B-8E0F-5EB6EEE20CC3}" uniqueName="10" name="Date" queryTableFieldId="11" dataDxfId="106"/>
    <tableColumn id="1" xr3:uid="{5F3BC58A-677B-4F51-89B1-1BB0A116851E}" uniqueName="1" name="Month" queryTableFieldId="1" dataDxfId="105"/>
    <tableColumn id="2" xr3:uid="{80C6F28D-4222-4AAB-978B-0BF42B493D89}" uniqueName="2" name="Day of Week" queryTableFieldId="2" dataDxfId="104"/>
    <tableColumn id="3" xr3:uid="{EF408A89-EE6C-45D0-B318-8CC9114A5579}" uniqueName="3" name="Hour" queryTableFieldId="3" dataDxfId="103"/>
    <tableColumn id="8" xr3:uid="{76871731-4199-4E0C-BB87-361DDEEE1436}" uniqueName="8" name="Pricing" queryTableFieldId="8" dataDxfId="102" dataCellStyle="Currency"/>
    <tableColumn id="6" xr3:uid="{88AD3026-FCC4-4244-8033-4DA92D454EB8}" uniqueName="6" name="On / Off-Peak" queryTableFieldId="6" dataDxfId="101">
      <calculatedColumnFormula>IF(AND(RTO__37[[#This Row],[Month]]&gt;4,RTO__37[[#This Row],[Month]]&lt;9,RTO__37[[#This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100" dataDxfId="99">
  <tableColumns count="25">
    <tableColumn id="28" xr3:uid="{3314C891-4DB0-4234-BD80-0C9ED5B01297}" uniqueName="28" name="REPORT_ITEM.REPORT_DATA.OPR_DATE" queryTableFieldId="29" dataDxfId="98"/>
    <tableColumn id="2" xr3:uid="{532D2048-6356-4554-8BB0-E5AA7C5CD030}" uniqueName="2" name="1" queryTableFieldId="2" dataDxfId="97"/>
    <tableColumn id="3" xr3:uid="{3F5A4BBD-ADEC-4F54-A0A6-C09BAD24945E}" uniqueName="3" name="2" queryTableFieldId="3" dataDxfId="96"/>
    <tableColumn id="4" xr3:uid="{F858E9E3-60A5-444E-8886-971490183E23}" uniqueName="4" name="3" queryTableFieldId="4" dataDxfId="95"/>
    <tableColumn id="5" xr3:uid="{4D843380-09DC-4AD0-A1C8-1F6EE170F283}" uniqueName="5" name="4" queryTableFieldId="5" dataDxfId="94"/>
    <tableColumn id="6" xr3:uid="{3B8B7CFB-0B1F-4291-9601-7F272F3EE586}" uniqueName="6" name="5" queryTableFieldId="6" dataDxfId="93"/>
    <tableColumn id="7" xr3:uid="{C3FC26E0-E975-4B4A-9ED0-53C92D4BB708}" uniqueName="7" name="6" queryTableFieldId="7" dataDxfId="92"/>
    <tableColumn id="8" xr3:uid="{270A5108-AF82-478A-92C9-60BDDE960668}" uniqueName="8" name="7" queryTableFieldId="8" dataDxfId="91"/>
    <tableColumn id="9" xr3:uid="{1E3DA14E-6387-459B-8C24-DA15DAE31947}" uniqueName="9" name="8" queryTableFieldId="9" dataDxfId="90"/>
    <tableColumn id="10" xr3:uid="{3BBF5318-64D3-4D42-BA11-1B958A206AF8}" uniqueName="10" name="9" queryTableFieldId="10" dataDxfId="89"/>
    <tableColumn id="11" xr3:uid="{58CE3E88-FBFE-4FA0-9145-36EC9973CDB0}" uniqueName="11" name="10" queryTableFieldId="11" dataDxfId="88"/>
    <tableColumn id="12" xr3:uid="{AF1FE71A-D83F-47EF-B8D0-C566E959D67B}" uniqueName="12" name="11" queryTableFieldId="12" dataDxfId="87"/>
    <tableColumn id="13" xr3:uid="{CFF6E4D6-A884-4E04-89BE-ED118850EB63}" uniqueName="13" name="12" queryTableFieldId="13" dataDxfId="86"/>
    <tableColumn id="14" xr3:uid="{C3436B9A-4A0E-4AA6-BDDE-1474D6ACF6BE}" uniqueName="14" name="13" queryTableFieldId="14" dataDxfId="85"/>
    <tableColumn id="15" xr3:uid="{EC71C6DC-47D6-4FA8-9FBE-C35791ECF642}" uniqueName="15" name="14" queryTableFieldId="15" dataDxfId="84"/>
    <tableColumn id="16" xr3:uid="{181E7B11-9FD4-4B89-BEBE-191D4A1BDC02}" uniqueName="16" name="15" queryTableFieldId="16" dataDxfId="83"/>
    <tableColumn id="17" xr3:uid="{327A0732-C971-478A-AA49-F517BBFE87B5}" uniqueName="17" name="16" queryTableFieldId="17" dataDxfId="82"/>
    <tableColumn id="18" xr3:uid="{E7EBEB6B-0175-4D75-AA38-7C20D591C0BA}" uniqueName="18" name="17" queryTableFieldId="18" dataDxfId="81"/>
    <tableColumn id="19" xr3:uid="{D1608D8C-2BB5-43FE-9DDD-56B390DCCBC2}" uniqueName="19" name="18" queryTableFieldId="19" dataDxfId="80"/>
    <tableColumn id="20" xr3:uid="{69DF1C2A-E9AE-4F0D-A41A-B28EF92C0A12}" uniqueName="20" name="19" queryTableFieldId="20" dataDxfId="79"/>
    <tableColumn id="21" xr3:uid="{23120409-A3CE-4FB2-AB92-7B373DB430FD}" uniqueName="21" name="20" queryTableFieldId="21" dataDxfId="78"/>
    <tableColumn id="22" xr3:uid="{53E2F666-31BC-43BB-9BBE-369977B2EAEC}" uniqueName="22" name="21" queryTableFieldId="22" dataDxfId="77"/>
    <tableColumn id="23" xr3:uid="{F2D7597A-36CF-4F1D-A0D5-3547A664442D}" uniqueName="23" name="22" queryTableFieldId="23" dataDxfId="76"/>
    <tableColumn id="24" xr3:uid="{D001FE01-A5AF-430C-BFC4-3A56C97F0F3B}" uniqueName="24" name="23" queryTableFieldId="24" dataDxfId="75"/>
    <tableColumn id="25" xr3:uid="{A00A0C9A-10BB-438E-9FAB-DBE8581B9BAD}" uniqueName="25" name="24" queryTableFieldId="25" dataDxfId="74"/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3" dataDxfId="72">
  <tableColumns count="6">
    <tableColumn id="10" xr3:uid="{3F3A7B85-4FAA-436A-8E48-77B38A2C96BA}" uniqueName="10" name="Date" queryTableFieldId="11" dataDxfId="71"/>
    <tableColumn id="1" xr3:uid="{FBD77787-0775-43E6-9BB6-A8199E90D1A3}" uniqueName="1" name="Month" queryTableFieldId="1" dataDxfId="70"/>
    <tableColumn id="2" xr3:uid="{E9237CE0-857A-4830-BD6F-E779E2FD6789}" uniqueName="2" name="Day of Week" queryTableFieldId="2" dataDxfId="69"/>
    <tableColumn id="3" xr3:uid="{C58B7D18-A2FA-4F1F-9D5C-5D1A4513444C}" uniqueName="3" name="Hour" queryTableFieldId="3" dataDxfId="68"/>
    <tableColumn id="8" xr3:uid="{4B934630-FD05-45A8-A680-67356A68FF1B}" uniqueName="8" name="Pricing" queryTableFieldId="8" dataDxfId="67" dataCellStyle="Currency"/>
    <tableColumn id="6" xr3:uid="{49029AF9-4EC7-4750-8DCB-3C0C8AFD2152}" uniqueName="6" name="On / Off-Peak" queryTableFieldId="6" dataDxfId="66">
      <calculatedColumnFormula>IF(AND(RTO__33[[#This Row],[Month]]&gt;4,RTO__33[[#This Row],[Month]]&lt;9,RTO__33[[#This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5" dataDxfId="64">
  <tableColumns count="25">
    <tableColumn id="28" xr3:uid="{F6FCE9BC-90AA-4D6E-9835-19EEB868B934}" uniqueName="28" name="REPORT_ITEM.REPORT_DATA.OPR_DATE" queryTableFieldId="29" dataDxfId="63"/>
    <tableColumn id="2" xr3:uid="{A6CB54A2-95AC-41B8-B181-0CA50E223C8C}" uniqueName="2" name="1" queryTableFieldId="2" dataDxfId="62"/>
    <tableColumn id="3" xr3:uid="{537EC1DF-8710-4F7E-8BF1-7EB85AFECD96}" uniqueName="3" name="2" queryTableFieldId="3" dataDxfId="61"/>
    <tableColumn id="4" xr3:uid="{6236DA01-DA54-4B87-9992-7329F6C61590}" uniqueName="4" name="3" queryTableFieldId="4" dataDxfId="60"/>
    <tableColumn id="5" xr3:uid="{F6EAF051-19BF-49D0-B89E-03537639CEC9}" uniqueName="5" name="4" queryTableFieldId="5" dataDxfId="59"/>
    <tableColumn id="6" xr3:uid="{6A339572-BE01-4C23-88E0-3769EB5312AF}" uniqueName="6" name="5" queryTableFieldId="6" dataDxfId="58"/>
    <tableColumn id="7" xr3:uid="{2BB40D03-FB34-4E23-860E-0B04336737A9}" uniqueName="7" name="6" queryTableFieldId="7" dataDxfId="57"/>
    <tableColumn id="8" xr3:uid="{B26CCB04-6978-40BA-8ABE-7BDE2A0E8713}" uniqueName="8" name="7" queryTableFieldId="8" dataDxfId="56"/>
    <tableColumn id="9" xr3:uid="{C7C7411B-F16A-490F-A414-3ED73F77FE6A}" uniqueName="9" name="8" queryTableFieldId="9" dataDxfId="55"/>
    <tableColumn id="10" xr3:uid="{846E2EE5-69DE-47C1-BCEC-6E2FA3BACEA0}" uniqueName="10" name="9" queryTableFieldId="10" dataDxfId="54"/>
    <tableColumn id="11" xr3:uid="{D1F645A0-9CB4-45B1-8602-A08BB10A67FB}" uniqueName="11" name="10" queryTableFieldId="11" dataDxfId="53"/>
    <tableColumn id="12" xr3:uid="{23E2F00D-D4D3-412D-B408-C1F536868332}" uniqueName="12" name="11" queryTableFieldId="12" dataDxfId="52"/>
    <tableColumn id="13" xr3:uid="{B69E1FAD-F7F7-4992-B35E-8EB1F8DD9072}" uniqueName="13" name="12" queryTableFieldId="13" dataDxfId="51"/>
    <tableColumn id="14" xr3:uid="{A9ECB3D6-160C-44E6-8A28-6A18021F5C27}" uniqueName="14" name="13" queryTableFieldId="14" dataDxfId="50"/>
    <tableColumn id="15" xr3:uid="{3D49BF63-3187-425E-BB1A-8BC6334C6E61}" uniqueName="15" name="14" queryTableFieldId="15" dataDxfId="49"/>
    <tableColumn id="16" xr3:uid="{90F62269-2553-4EFC-838C-FD2B00DAB7EF}" uniqueName="16" name="15" queryTableFieldId="16" dataDxfId="48"/>
    <tableColumn id="17" xr3:uid="{E9E774D2-200A-4F13-9466-704F37B2DA62}" uniqueName="17" name="16" queryTableFieldId="17" dataDxfId="47"/>
    <tableColumn id="18" xr3:uid="{C491ED53-2759-4734-AB7B-BD9CCDC282EB}" uniqueName="18" name="17" queryTableFieldId="18" dataDxfId="46"/>
    <tableColumn id="19" xr3:uid="{E3095961-A408-4130-B3E9-1BFCA4F2902F}" uniqueName="19" name="18" queryTableFieldId="19" dataDxfId="45"/>
    <tableColumn id="20" xr3:uid="{927D8E01-F8A3-4099-BFD6-93D99ED43F75}" uniqueName="20" name="19" queryTableFieldId="20" dataDxfId="44"/>
    <tableColumn id="21" xr3:uid="{AB675177-423E-495B-9F75-105135E8160F}" uniqueName="21" name="20" queryTableFieldId="21" dataDxfId="43"/>
    <tableColumn id="22" xr3:uid="{44E04CC2-3502-4F47-B2CC-C4CA158C2B37}" uniqueName="22" name="21" queryTableFieldId="22" dataDxfId="42"/>
    <tableColumn id="23" xr3:uid="{29D85EA1-1CFB-4962-8EF3-40F1960E94B9}" uniqueName="23" name="22" queryTableFieldId="23" dataDxfId="41"/>
    <tableColumn id="24" xr3:uid="{D0E99207-ED50-41E6-8EEA-F02CAA5A4BE0}" uniqueName="24" name="23" queryTableFieldId="24" dataDxfId="40"/>
    <tableColumn id="25" xr3:uid="{8AC3A3D1-D43C-4CEB-9471-1D72068DEE60}" uniqueName="25" name="24" queryTableFieldId="25" dataDxfId="3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6B74-D644-498F-9D30-7BF9877C61F9}">
  <sheetPr codeName="Sheet34">
    <pageSetUpPr fitToPage="1"/>
  </sheetPr>
  <dimension ref="A1:U35"/>
  <sheetViews>
    <sheetView tabSelected="1" workbookViewId="0">
      <selection activeCell="Q14" sqref="Q1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80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3.0422337777777773E-2</v>
      </c>
      <c r="H10" s="42"/>
      <c r="I10" s="8">
        <v>3.1278319047619046E-2</v>
      </c>
      <c r="J10" s="42"/>
      <c r="K10" s="8">
        <v>3.0309283647798717E-2</v>
      </c>
      <c r="L10" s="42"/>
      <c r="M10" s="8">
        <v>3.0422000000000001E-2</v>
      </c>
      <c r="N10" s="8"/>
      <c r="O10" s="8">
        <v>3.1278E-2</v>
      </c>
      <c r="P10" s="17"/>
      <c r="Q10" s="8">
        <v>3.0308999999999999E-2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3.0422337777777773E-2</v>
      </c>
      <c r="H12" s="43"/>
      <c r="I12" s="8">
        <v>3.1278319047619046E-2</v>
      </c>
      <c r="J12" s="43"/>
      <c r="K12" s="8">
        <v>3.0309283647798717E-2</v>
      </c>
      <c r="L12" s="43"/>
      <c r="M12" s="8">
        <v>3.0584E-2</v>
      </c>
      <c r="N12" s="8"/>
      <c r="O12" s="8">
        <v>3.1444E-2</v>
      </c>
      <c r="P12" s="17"/>
      <c r="Q12" s="8">
        <v>3.0470000000000001E-2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3.0422337777777773E-2</v>
      </c>
      <c r="H14" s="8"/>
      <c r="I14" s="8">
        <v>3.1278319047619046E-2</v>
      </c>
      <c r="J14" s="8"/>
      <c r="K14" s="8">
        <v>3.0309283647798717E-2</v>
      </c>
      <c r="L14" s="8"/>
      <c r="M14" s="8">
        <v>2.981E-2</v>
      </c>
      <c r="N14" s="8"/>
      <c r="O14" s="8">
        <v>3.0648999999999999E-2</v>
      </c>
      <c r="P14" s="17"/>
      <c r="Q14" s="8">
        <v>2.9699E-2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3.0422337777777773E-2</v>
      </c>
      <c r="H16" s="8"/>
      <c r="I16" s="8">
        <v>3.1278319047619046E-2</v>
      </c>
      <c r="J16" s="8"/>
      <c r="K16" s="8">
        <v>3.0309283647798717E-2</v>
      </c>
      <c r="L16" s="8"/>
      <c r="M16" s="8">
        <v>2.9184000000000002E-2</v>
      </c>
      <c r="N16" s="8"/>
      <c r="O16" s="8">
        <v>3.0005E-2</v>
      </c>
      <c r="P16" s="17"/>
      <c r="Q16" s="8">
        <v>2.9076000000000001E-2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3.0422337777777773E-2</v>
      </c>
      <c r="H18" s="8"/>
      <c r="I18" s="8">
        <v>3.1278319047619046E-2</v>
      </c>
      <c r="J18" s="8"/>
      <c r="K18" s="8">
        <v>3.0309283647798717E-2</v>
      </c>
      <c r="L18" s="8"/>
      <c r="M18" s="8">
        <v>2.9114000000000001E-2</v>
      </c>
      <c r="N18" s="8"/>
      <c r="O18" s="8">
        <v>2.9933000000000001E-2</v>
      </c>
      <c r="P18" s="17"/>
      <c r="Q18" s="8">
        <v>2.9006000000000001E-2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A0FB-BF75-46C1-9005-08DB45DABEB0}">
  <sheetPr codeName="Sheet35"/>
  <dimension ref="A1:O721"/>
  <sheetViews>
    <sheetView zoomScale="93" zoomScaleNormal="93" workbookViewId="0">
      <selection activeCell="L2" sqref="L2"/>
    </sheetView>
  </sheetViews>
  <sheetFormatPr defaultRowHeight="15" x14ac:dyDescent="0.25"/>
  <cols>
    <col min="1" max="1" width="10.140625" style="47" bestFit="1" customWidth="1"/>
    <col min="2" max="2" width="12.28515625" style="47" bestFit="1" customWidth="1"/>
    <col min="3" max="3" width="17.5703125" style="47" bestFit="1" customWidth="1"/>
    <col min="4" max="4" width="10.5703125" style="47" bestFit="1" customWidth="1"/>
    <col min="5" max="5" width="10.7109375" style="49" bestFit="1" customWidth="1"/>
    <col min="6" max="6" width="18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45835</v>
      </c>
      <c r="B2" s="47">
        <v>6</v>
      </c>
      <c r="C2" s="47">
        <v>5</v>
      </c>
      <c r="D2" s="47">
        <v>1</v>
      </c>
      <c r="E2" s="37">
        <v>31.994199999999999</v>
      </c>
      <c r="F2" s="47" t="str">
        <f>IF(AND(RTO__3[[#This Row],[Month]]&gt;4,RTO__3[[#This Row],[Month]]&lt;9,RTO__3[[#This Row],[Day of Week]]&lt;=5,RTO__3[[#This Row],[Hour]]&gt;=16,RTO__3[[#This Row],[Hour]]&lt;=19),"ON","OFF")</f>
        <v>OFF</v>
      </c>
      <c r="G2"/>
      <c r="H2" s="45" t="s">
        <v>55</v>
      </c>
      <c r="I2" s="39">
        <f>AVERAGE(RTO__3[Pricing])</f>
        <v>30.422337777777773</v>
      </c>
      <c r="J2" s="30">
        <f>I2/1000</f>
        <v>3.0422337777777773E-2</v>
      </c>
      <c r="L2" s="45" t="str">
        <f>UPPER(TEXT(EDATE(A721,1),"MMMM"))</f>
        <v>AUGUST</v>
      </c>
    </row>
    <row r="3" spans="1:15" x14ac:dyDescent="0.25">
      <c r="A3" s="29">
        <v>45835</v>
      </c>
      <c r="B3" s="47">
        <v>6</v>
      </c>
      <c r="C3" s="47">
        <v>5</v>
      </c>
      <c r="D3" s="47">
        <v>2</v>
      </c>
      <c r="E3" s="37">
        <v>31.851400000000002</v>
      </c>
      <c r="F3" s="47" t="str">
        <f>IF(AND(RTO__3[[#This Row],[Month]]&gt;4,RTO__3[[#This Row],[Month]]&lt;9,RTO__3[[#This Row],[Day of Week]]&lt;=5,RTO__3[[#This Row],[Hour]]&gt;=16,RTO__3[[#This Row],[Hour]]&lt;=19),"ON","OFF")</f>
        <v>OFF</v>
      </c>
      <c r="G3"/>
      <c r="H3" s="45" t="s">
        <v>61</v>
      </c>
      <c r="I3" s="40">
        <f>IFERROR(AVERAGEIF(RTO__3[On / Off-Peak],"ON",RTO__3[Pricing]),0)</f>
        <v>31.278319047619046</v>
      </c>
      <c r="J3" s="30">
        <f>IFERROR(I3/1000,0)</f>
        <v>3.1278319047619046E-2</v>
      </c>
      <c r="L3" s="45" t="str">
        <f>TEXT(EDATE(A721,1),"YYYY")</f>
        <v>2025</v>
      </c>
    </row>
    <row r="4" spans="1:15" x14ac:dyDescent="0.25">
      <c r="A4" s="29">
        <v>45835</v>
      </c>
      <c r="B4" s="47">
        <v>6</v>
      </c>
      <c r="C4" s="47">
        <v>5</v>
      </c>
      <c r="D4" s="47">
        <v>3</v>
      </c>
      <c r="E4" s="37">
        <v>31.382400000000001</v>
      </c>
      <c r="F4" s="47" t="str">
        <f>IF(AND(RTO__3[[#This Row],[Month]]&gt;4,RTO__3[[#This Row],[Month]]&lt;9,RTO__3[[#This Row],[Day of Week]]&lt;=5,RTO__3[[#This Row],[Hour]]&gt;=16,RTO__3[[#This Row],[Hour]]&lt;=19),"ON","OFF")</f>
        <v>OFF</v>
      </c>
      <c r="G4"/>
      <c r="H4" s="45" t="s">
        <v>58</v>
      </c>
      <c r="I4" s="40">
        <f>IFERROR(AVERAGEIF(RTO__3[On / Off-Peak],"OFF",RTO__3[Pricing]),0)</f>
        <v>30.309283647798718</v>
      </c>
      <c r="J4" s="30">
        <f>IFERROR(I4/1000,0)</f>
        <v>3.0309283647798717E-2</v>
      </c>
      <c r="L4" s="28"/>
    </row>
    <row r="5" spans="1:15" x14ac:dyDescent="0.25">
      <c r="A5" s="29">
        <v>45835</v>
      </c>
      <c r="B5" s="47">
        <v>6</v>
      </c>
      <c r="C5" s="47">
        <v>5</v>
      </c>
      <c r="D5" s="47">
        <v>4</v>
      </c>
      <c r="E5" s="37">
        <v>27.9604</v>
      </c>
      <c r="F5" s="47" t="str">
        <f>IF(AND(RTO__3[[#This Row],[Month]]&gt;4,RTO__3[[#This Row],[Month]]&lt;9,RTO__3[[#This Row],[Day of Week]]&lt;=5,RTO__3[[#This Row],[Hour]]&gt;=16,RTO__3[[#This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45835</v>
      </c>
      <c r="B6" s="47">
        <v>6</v>
      </c>
      <c r="C6" s="47">
        <v>5</v>
      </c>
      <c r="D6" s="47">
        <v>5</v>
      </c>
      <c r="E6" s="37">
        <v>31.6371</v>
      </c>
      <c r="F6" s="47" t="str">
        <f>IF(AND(RTO__3[[#This Row],[Month]]&gt;4,RTO__3[[#This Row],[Month]]&lt;9,RTO__3[[#This Row],[Day of Week]]&lt;=5,RTO__3[[#This Row],[Hour]]&gt;=16,RTO__3[[#This Row],[Hour]]&lt;=19),"ON","OFF")</f>
        <v>OFF</v>
      </c>
      <c r="G6"/>
      <c r="H6" s="47"/>
      <c r="I6"/>
      <c r="L6" s="50" t="str">
        <f>TEXT(A2,"MMMM")</f>
        <v>June</v>
      </c>
      <c r="M6" s="50" t="str">
        <f>TEXT(A2,"dd")</f>
        <v>27</v>
      </c>
    </row>
    <row r="7" spans="1:15" x14ac:dyDescent="0.25">
      <c r="A7" s="29">
        <v>45835</v>
      </c>
      <c r="B7" s="47">
        <v>6</v>
      </c>
      <c r="C7" s="47">
        <v>5</v>
      </c>
      <c r="D7" s="47">
        <v>6</v>
      </c>
      <c r="E7" s="37">
        <v>31.061499999999999</v>
      </c>
      <c r="F7" s="47" t="str">
        <f>IF(AND(RTO__3[[#This Row],[Month]]&gt;4,RTO__3[[#This Row],[Month]]&lt;9,RTO__3[[#This Row],[Day of Week]]&lt;=5,RTO__3[[#This Row],[Hour]]&gt;=16,RTO__3[[#This Row],[Hour]]&lt;=19),"ON","OFF")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26</v>
      </c>
    </row>
    <row r="8" spans="1:15" x14ac:dyDescent="0.25">
      <c r="A8" s="29">
        <v>45835</v>
      </c>
      <c r="B8" s="47">
        <v>6</v>
      </c>
      <c r="C8" s="47">
        <v>5</v>
      </c>
      <c r="D8" s="47">
        <v>7</v>
      </c>
      <c r="E8" s="37">
        <v>21.352</v>
      </c>
      <c r="F8" s="47" t="str">
        <f>IF(AND(RTO__3[[#This Row],[Month]]&gt;4,RTO__3[[#This Row],[Month]]&lt;9,RTO__3[[#This Row],[Day of Week]]&lt;=5,RTO__3[[#This Row],[Hour]]&gt;=16,RTO__3[[#This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45835</v>
      </c>
      <c r="B9" s="47">
        <v>6</v>
      </c>
      <c r="C9" s="47">
        <v>5</v>
      </c>
      <c r="D9" s="47">
        <v>8</v>
      </c>
      <c r="E9" s="37">
        <v>18.546299999999999</v>
      </c>
      <c r="F9" s="47" t="str">
        <f>IF(AND(RTO__3[[#This Row],[Month]]&gt;4,RTO__3[[#This Row],[Month]]&lt;9,RTO__3[[#This Row],[Day of Week]]&lt;=5,RTO__3[[#This Row],[Hour]]&gt;=16,RTO__3[[#This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45835</v>
      </c>
      <c r="B10" s="47">
        <v>6</v>
      </c>
      <c r="C10" s="47">
        <v>5</v>
      </c>
      <c r="D10" s="47">
        <v>9</v>
      </c>
      <c r="E10" s="37">
        <v>30.443000000000001</v>
      </c>
      <c r="F10" s="47" t="str">
        <f>IF(AND(RTO__3[[#This Row],[Month]]&gt;4,RTO__3[[#This Row],[Month]]&lt;9,RTO__3[[#This Row],[Day of Week]]&lt;=5,RTO__3[[#This Row],[Hour]]&gt;=16,RTO__3[[#This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45835</v>
      </c>
      <c r="B11" s="47">
        <v>6</v>
      </c>
      <c r="C11" s="47">
        <v>5</v>
      </c>
      <c r="D11" s="47">
        <v>10</v>
      </c>
      <c r="E11" s="37">
        <v>30.799800000000001</v>
      </c>
      <c r="F11" s="47" t="str">
        <f>IF(AND(RTO__3[[#This Row],[Month]]&gt;4,RTO__3[[#This Row],[Month]]&lt;9,RTO__3[[#This Row],[Day of Week]]&lt;=5,RTO__3[[#This Row],[Hour]]&gt;=16,RTO__3[[#This Row],[Hour]]&lt;=19),"ON","OFF")</f>
        <v>OFF</v>
      </c>
      <c r="G11"/>
      <c r="H11" s="47"/>
      <c r="I11"/>
    </row>
    <row r="12" spans="1:15" x14ac:dyDescent="0.25">
      <c r="A12" s="29">
        <v>45835</v>
      </c>
      <c r="B12" s="47">
        <v>6</v>
      </c>
      <c r="C12" s="47">
        <v>5</v>
      </c>
      <c r="D12" s="47">
        <v>11</v>
      </c>
      <c r="E12" s="37">
        <v>26.892800000000001</v>
      </c>
      <c r="F12" s="47" t="str">
        <f>IF(AND(RTO__3[[#This Row],[Month]]&gt;4,RTO__3[[#This Row],[Month]]&lt;9,RTO__3[[#This Row],[Day of Week]]&lt;=5,RTO__3[[#This Row],[Hour]]&gt;=16,RTO__3[[#This Row],[Hour]]&lt;=19),"ON","OFF")</f>
        <v>OFF</v>
      </c>
      <c r="G12"/>
      <c r="H12" s="47"/>
      <c r="I12"/>
    </row>
    <row r="13" spans="1:15" x14ac:dyDescent="0.25">
      <c r="A13" s="29">
        <v>45835</v>
      </c>
      <c r="B13" s="47">
        <v>6</v>
      </c>
      <c r="C13" s="47">
        <v>5</v>
      </c>
      <c r="D13" s="47">
        <v>12</v>
      </c>
      <c r="E13" s="37">
        <v>30.670200000000001</v>
      </c>
      <c r="F13" s="47" t="str">
        <f>IF(AND(RTO__3[[#This Row],[Month]]&gt;4,RTO__3[[#This Row],[Month]]&lt;9,RTO__3[[#This Row],[Day of Week]]&lt;=5,RTO__3[[#This Row],[Hour]]&gt;=16,RTO__3[[#This Row],[Hour]]&lt;=19),"ON","OFF")</f>
        <v>OFF</v>
      </c>
      <c r="G13"/>
      <c r="H13" s="47"/>
      <c r="I13"/>
    </row>
    <row r="14" spans="1:15" x14ac:dyDescent="0.25">
      <c r="A14" s="29">
        <v>45835</v>
      </c>
      <c r="B14" s="47">
        <v>6</v>
      </c>
      <c r="C14" s="47">
        <v>5</v>
      </c>
      <c r="D14" s="47">
        <v>13</v>
      </c>
      <c r="E14" s="37">
        <v>30.399699999999999</v>
      </c>
      <c r="F14" s="47" t="str">
        <f>IF(AND(RTO__3[[#This Row],[Month]]&gt;4,RTO__3[[#This Row],[Month]]&lt;9,RTO__3[[#This Row],[Day of Week]]&lt;=5,RTO__3[[#This Row],[Hour]]&gt;=16,RTO__3[[#This Row],[Hour]]&lt;=19),"ON","OFF")</f>
        <v>OFF</v>
      </c>
      <c r="G14"/>
      <c r="H14" s="47"/>
      <c r="I14"/>
    </row>
    <row r="15" spans="1:15" x14ac:dyDescent="0.25">
      <c r="A15" s="29">
        <v>45835</v>
      </c>
      <c r="B15" s="47">
        <v>6</v>
      </c>
      <c r="C15" s="47">
        <v>5</v>
      </c>
      <c r="D15" s="47">
        <v>14</v>
      </c>
      <c r="E15" s="37">
        <v>35.8005</v>
      </c>
      <c r="F15" s="47" t="str">
        <f>IF(AND(RTO__3[[#This Row],[Month]]&gt;4,RTO__3[[#This Row],[Month]]&lt;9,RTO__3[[#This Row],[Day of Week]]&lt;=5,RTO__3[[#This Row],[Hour]]&gt;=16,RTO__3[[#This Row],[Hour]]&lt;=19),"ON","OFF")</f>
        <v>OFF</v>
      </c>
      <c r="G15"/>
      <c r="H15"/>
      <c r="I15"/>
    </row>
    <row r="16" spans="1:15" x14ac:dyDescent="0.25">
      <c r="A16" s="29">
        <v>45835</v>
      </c>
      <c r="B16" s="47">
        <v>6</v>
      </c>
      <c r="C16" s="47">
        <v>5</v>
      </c>
      <c r="D16" s="47">
        <v>15</v>
      </c>
      <c r="E16" s="37">
        <v>29.635300000000001</v>
      </c>
      <c r="F16" s="47" t="str">
        <f>IF(AND(RTO__3[[#This Row],[Month]]&gt;4,RTO__3[[#This Row],[Month]]&lt;9,RTO__3[[#This Row],[Day of Week]]&lt;=5,RTO__3[[#This Row],[Hour]]&gt;=16,RTO__3[[#This Row],[Hour]]&lt;=19),"ON","OFF")</f>
        <v>OFF</v>
      </c>
      <c r="G16"/>
      <c r="H16"/>
      <c r="I16"/>
    </row>
    <row r="17" spans="1:9" x14ac:dyDescent="0.25">
      <c r="A17" s="29">
        <v>45835</v>
      </c>
      <c r="B17" s="47">
        <v>6</v>
      </c>
      <c r="C17" s="47">
        <v>5</v>
      </c>
      <c r="D17" s="47">
        <v>16</v>
      </c>
      <c r="E17" s="37">
        <v>35.688000000000002</v>
      </c>
      <c r="F17" s="47" t="str">
        <f>IF(AND(RTO__3[[#This Row],[Month]]&gt;4,RTO__3[[#This Row],[Month]]&lt;9,RTO__3[[#This Row],[Day of Week]]&lt;=5,RTO__3[[#This Row],[Hour]]&gt;=16,RTO__3[[#This Row],[Hour]]&lt;=19),"ON","OFF")</f>
        <v>ON</v>
      </c>
      <c r="G17"/>
      <c r="H17"/>
      <c r="I17"/>
    </row>
    <row r="18" spans="1:9" x14ac:dyDescent="0.25">
      <c r="A18" s="29">
        <v>45835</v>
      </c>
      <c r="B18" s="47">
        <v>6</v>
      </c>
      <c r="C18" s="47">
        <v>5</v>
      </c>
      <c r="D18" s="47">
        <v>17</v>
      </c>
      <c r="E18" s="37">
        <v>28.150500000000001</v>
      </c>
      <c r="F18" s="47" t="str">
        <f>IF(AND(RTO__3[[#This Row],[Month]]&gt;4,RTO__3[[#This Row],[Month]]&lt;9,RTO__3[[#This Row],[Day of Week]]&lt;=5,RTO__3[[#This Row],[Hour]]&gt;=16,RTO__3[[#This Row],[Hour]]&lt;=19),"ON","OFF")</f>
        <v>ON</v>
      </c>
      <c r="G18"/>
      <c r="H18"/>
      <c r="I18"/>
    </row>
    <row r="19" spans="1:9" x14ac:dyDescent="0.25">
      <c r="A19" s="29">
        <v>45835</v>
      </c>
      <c r="B19" s="47">
        <v>6</v>
      </c>
      <c r="C19" s="47">
        <v>5</v>
      </c>
      <c r="D19" s="47">
        <v>18</v>
      </c>
      <c r="E19" s="37">
        <v>31.284800000000001</v>
      </c>
      <c r="F19" s="47" t="str">
        <f>IF(AND(RTO__3[[#This Row],[Month]]&gt;4,RTO__3[[#This Row],[Month]]&lt;9,RTO__3[[#This Row],[Day of Week]]&lt;=5,RTO__3[[#This Row],[Hour]]&gt;=16,RTO__3[[#This Row],[Hour]]&lt;=19),"ON","OFF")</f>
        <v>ON</v>
      </c>
      <c r="G19"/>
      <c r="H19"/>
      <c r="I19"/>
    </row>
    <row r="20" spans="1:9" x14ac:dyDescent="0.25">
      <c r="A20" s="29">
        <v>45835</v>
      </c>
      <c r="B20" s="47">
        <v>6</v>
      </c>
      <c r="C20" s="47">
        <v>5</v>
      </c>
      <c r="D20" s="47">
        <v>19</v>
      </c>
      <c r="E20" s="37">
        <v>38.230200000000004</v>
      </c>
      <c r="F20" s="47" t="str">
        <f>IF(AND(RTO__3[[#This Row],[Month]]&gt;4,RTO__3[[#This Row],[Month]]&lt;9,RTO__3[[#This Row],[Day of Week]]&lt;=5,RTO__3[[#This Row],[Hour]]&gt;=16,RTO__3[[#This Row],[Hour]]&lt;=19),"ON","OFF")</f>
        <v>ON</v>
      </c>
      <c r="G20"/>
      <c r="H20"/>
      <c r="I20"/>
    </row>
    <row r="21" spans="1:9" x14ac:dyDescent="0.25">
      <c r="A21" s="29">
        <v>45835</v>
      </c>
      <c r="B21" s="47">
        <v>6</v>
      </c>
      <c r="C21" s="47">
        <v>5</v>
      </c>
      <c r="D21" s="47">
        <v>20</v>
      </c>
      <c r="E21" s="37">
        <v>36.29</v>
      </c>
      <c r="F21" s="47" t="str">
        <f>IF(AND(RTO__3[[#This Row],[Month]]&gt;4,RTO__3[[#This Row],[Month]]&lt;9,RTO__3[[#This Row],[Day of Week]]&lt;=5,RTO__3[[#This Row],[Hour]]&gt;=16,RTO__3[[#This Row],[Hour]]&lt;=19),"ON","OFF")</f>
        <v>OFF</v>
      </c>
      <c r="G21"/>
      <c r="H21"/>
      <c r="I21"/>
    </row>
    <row r="22" spans="1:9" x14ac:dyDescent="0.25">
      <c r="A22" s="29">
        <v>45835</v>
      </c>
      <c r="B22" s="47">
        <v>6</v>
      </c>
      <c r="C22" s="47">
        <v>5</v>
      </c>
      <c r="D22" s="47">
        <v>21</v>
      </c>
      <c r="E22" s="37">
        <v>40.7607</v>
      </c>
      <c r="F22" s="47" t="str">
        <f>IF(AND(RTO__3[[#This Row],[Month]]&gt;4,RTO__3[[#This Row],[Month]]&lt;9,RTO__3[[#This Row],[Day of Week]]&lt;=5,RTO__3[[#This Row],[Hour]]&gt;=16,RTO__3[[#This Row],[Hour]]&lt;=19),"ON","OFF")</f>
        <v>OFF</v>
      </c>
      <c r="G22"/>
      <c r="H22"/>
      <c r="I22"/>
    </row>
    <row r="23" spans="1:9" x14ac:dyDescent="0.25">
      <c r="A23" s="29">
        <v>45835</v>
      </c>
      <c r="B23" s="47">
        <v>6</v>
      </c>
      <c r="C23" s="47">
        <v>5</v>
      </c>
      <c r="D23" s="47">
        <v>22</v>
      </c>
      <c r="E23" s="37">
        <v>36.304099999999998</v>
      </c>
      <c r="F23" s="47" t="str">
        <f>IF(AND(RTO__3[[#This Row],[Month]]&gt;4,RTO__3[[#This Row],[Month]]&lt;9,RTO__3[[#This Row],[Day of Week]]&lt;=5,RTO__3[[#This Row],[Hour]]&gt;=16,RTO__3[[#This Row],[Hour]]&lt;=19),"ON","OFF")</f>
        <v>OFF</v>
      </c>
      <c r="G23"/>
      <c r="H23"/>
      <c r="I23"/>
    </row>
    <row r="24" spans="1:9" x14ac:dyDescent="0.25">
      <c r="A24" s="29">
        <v>45835</v>
      </c>
      <c r="B24" s="47">
        <v>6</v>
      </c>
      <c r="C24" s="47">
        <v>5</v>
      </c>
      <c r="D24" s="47">
        <v>23</v>
      </c>
      <c r="E24" s="37">
        <v>32.682699999999997</v>
      </c>
      <c r="F24" s="47" t="str">
        <f>IF(AND(RTO__3[[#This Row],[Month]]&gt;4,RTO__3[[#This Row],[Month]]&lt;9,RTO__3[[#This Row],[Day of Week]]&lt;=5,RTO__3[[#This Row],[Hour]]&gt;=16,RTO__3[[#This Row],[Hour]]&lt;=19),"ON","OFF")</f>
        <v>OFF</v>
      </c>
      <c r="G24"/>
      <c r="H24"/>
      <c r="I24"/>
    </row>
    <row r="25" spans="1:9" x14ac:dyDescent="0.25">
      <c r="A25" s="29">
        <v>45835</v>
      </c>
      <c r="B25" s="47">
        <v>6</v>
      </c>
      <c r="C25" s="47">
        <v>5</v>
      </c>
      <c r="D25" s="47">
        <v>24</v>
      </c>
      <c r="E25" s="37">
        <v>32.584400000000002</v>
      </c>
      <c r="F25" s="47" t="str">
        <f>IF(AND(RTO__3[[#This Row],[Month]]&gt;4,RTO__3[[#This Row],[Month]]&lt;9,RTO__3[[#This Row],[Day of Week]]&lt;=5,RTO__3[[#This Row],[Hour]]&gt;=16,RTO__3[[#This Row],[Hour]]&lt;=19),"ON","OFF")</f>
        <v>OFF</v>
      </c>
      <c r="G25"/>
      <c r="H25"/>
      <c r="I25"/>
    </row>
    <row r="26" spans="1:9" x14ac:dyDescent="0.25">
      <c r="A26" s="29">
        <v>45836</v>
      </c>
      <c r="B26" s="47">
        <v>6</v>
      </c>
      <c r="C26" s="47">
        <v>6</v>
      </c>
      <c r="D26" s="47">
        <v>1</v>
      </c>
      <c r="E26" s="37">
        <v>31.5869</v>
      </c>
      <c r="F26" s="47" t="str">
        <f>IF(AND(RTO__3[[#This Row],[Month]]&gt;4,RTO__3[[#This Row],[Month]]&lt;9,RTO__3[[#This Row],[Day of Week]]&lt;=5,RTO__3[[#This Row],[Hour]]&gt;=16,RTO__3[[#This Row],[Hour]]&lt;=19),"ON","OFF")</f>
        <v>OFF</v>
      </c>
      <c r="G26"/>
      <c r="H26"/>
      <c r="I26"/>
    </row>
    <row r="27" spans="1:9" x14ac:dyDescent="0.25">
      <c r="A27" s="29">
        <v>45836</v>
      </c>
      <c r="B27" s="47">
        <v>6</v>
      </c>
      <c r="C27" s="47">
        <v>6</v>
      </c>
      <c r="D27" s="47">
        <v>2</v>
      </c>
      <c r="E27" s="37">
        <v>30.917400000000001</v>
      </c>
      <c r="F27" s="47" t="str">
        <f>IF(AND(RTO__3[[#This Row],[Month]]&gt;4,RTO__3[[#This Row],[Month]]&lt;9,RTO__3[[#This Row],[Day of Week]]&lt;=5,RTO__3[[#This Row],[Hour]]&gt;=16,RTO__3[[#This Row],[Hour]]&lt;=19),"ON","OFF")</f>
        <v>OFF</v>
      </c>
      <c r="G27"/>
      <c r="H27"/>
      <c r="I27"/>
    </row>
    <row r="28" spans="1:9" x14ac:dyDescent="0.25">
      <c r="A28" s="29">
        <v>45836</v>
      </c>
      <c r="B28" s="47">
        <v>6</v>
      </c>
      <c r="C28" s="47">
        <v>6</v>
      </c>
      <c r="D28" s="47">
        <v>3</v>
      </c>
      <c r="E28" s="37">
        <v>28.947399999999998</v>
      </c>
      <c r="F28" s="47" t="str">
        <f>IF(AND(RTO__3[[#This Row],[Month]]&gt;4,RTO__3[[#This Row],[Month]]&lt;9,RTO__3[[#This Row],[Day of Week]]&lt;=5,RTO__3[[#This Row],[Hour]]&gt;=16,RTO__3[[#This Row],[Hour]]&lt;=19),"ON","OFF")</f>
        <v>OFF</v>
      </c>
      <c r="G28"/>
      <c r="H28"/>
      <c r="I28"/>
    </row>
    <row r="29" spans="1:9" x14ac:dyDescent="0.25">
      <c r="A29" s="29">
        <v>45836</v>
      </c>
      <c r="B29" s="47">
        <v>6</v>
      </c>
      <c r="C29" s="47">
        <v>6</v>
      </c>
      <c r="D29" s="47">
        <v>4</v>
      </c>
      <c r="E29" s="37">
        <v>27.888200000000001</v>
      </c>
      <c r="F29" s="47" t="str">
        <f>IF(AND(RTO__3[[#This Row],[Month]]&gt;4,RTO__3[[#This Row],[Month]]&lt;9,RTO__3[[#This Row],[Day of Week]]&lt;=5,RTO__3[[#This Row],[Hour]]&gt;=16,RTO__3[[#This Row],[Hour]]&lt;=19),"ON","OFF")</f>
        <v>OFF</v>
      </c>
      <c r="G29"/>
      <c r="H29"/>
      <c r="I29"/>
    </row>
    <row r="30" spans="1:9" x14ac:dyDescent="0.25">
      <c r="A30" s="29">
        <v>45836</v>
      </c>
      <c r="B30" s="47">
        <v>6</v>
      </c>
      <c r="C30" s="47">
        <v>6</v>
      </c>
      <c r="D30" s="47">
        <v>5</v>
      </c>
      <c r="E30" s="37">
        <v>27.637599999999999</v>
      </c>
      <c r="F30" s="47" t="str">
        <f>IF(AND(RTO__3[[#This Row],[Month]]&gt;4,RTO__3[[#This Row],[Month]]&lt;9,RTO__3[[#This Row],[Day of Week]]&lt;=5,RTO__3[[#This Row],[Hour]]&gt;=16,RTO__3[[#This Row],[Hour]]&lt;=19),"ON","OFF")</f>
        <v>OFF</v>
      </c>
      <c r="G30"/>
      <c r="H30"/>
      <c r="I30"/>
    </row>
    <row r="31" spans="1:9" x14ac:dyDescent="0.25">
      <c r="A31" s="29">
        <v>45836</v>
      </c>
      <c r="B31" s="47">
        <v>6</v>
      </c>
      <c r="C31" s="47">
        <v>6</v>
      </c>
      <c r="D31" s="47">
        <v>6</v>
      </c>
      <c r="E31" s="37">
        <v>27.895199999999999</v>
      </c>
      <c r="F31" s="47" t="str">
        <f>IF(AND(RTO__3[[#This Row],[Month]]&gt;4,RTO__3[[#This Row],[Month]]&lt;9,RTO__3[[#This Row],[Day of Week]]&lt;=5,RTO__3[[#This Row],[Hour]]&gt;=16,RTO__3[[#This Row],[Hour]]&lt;=19),"ON","OFF")</f>
        <v>OFF</v>
      </c>
      <c r="G31"/>
      <c r="H31"/>
      <c r="I31"/>
    </row>
    <row r="32" spans="1:9" x14ac:dyDescent="0.25">
      <c r="A32" s="29">
        <v>45836</v>
      </c>
      <c r="B32" s="47">
        <v>6</v>
      </c>
      <c r="C32" s="47">
        <v>6</v>
      </c>
      <c r="D32" s="47">
        <v>7</v>
      </c>
      <c r="E32" s="37">
        <v>21.758299999999998</v>
      </c>
      <c r="F32" s="47" t="str">
        <f>IF(AND(RTO__3[[#This Row],[Month]]&gt;4,RTO__3[[#This Row],[Month]]&lt;9,RTO__3[[#This Row],[Day of Week]]&lt;=5,RTO__3[[#This Row],[Hour]]&gt;=16,RTO__3[[#This Row],[Hour]]&lt;=19),"ON","OFF")</f>
        <v>OFF</v>
      </c>
      <c r="G32"/>
      <c r="H32"/>
      <c r="I32"/>
    </row>
    <row r="33" spans="1:9" x14ac:dyDescent="0.25">
      <c r="A33" s="29">
        <v>45836</v>
      </c>
      <c r="B33" s="47">
        <v>6</v>
      </c>
      <c r="C33" s="47">
        <v>6</v>
      </c>
      <c r="D33" s="47">
        <v>8</v>
      </c>
      <c r="E33" s="37">
        <v>22.175799999999999</v>
      </c>
      <c r="F33" s="47" t="str">
        <f>IF(AND(RTO__3[[#This Row],[Month]]&gt;4,RTO__3[[#This Row],[Month]]&lt;9,RTO__3[[#This Row],[Day of Week]]&lt;=5,RTO__3[[#This Row],[Hour]]&gt;=16,RTO__3[[#This Row],[Hour]]&lt;=19),"ON","OFF")</f>
        <v>OFF</v>
      </c>
      <c r="G33"/>
      <c r="H33"/>
      <c r="I33"/>
    </row>
    <row r="34" spans="1:9" x14ac:dyDescent="0.25">
      <c r="A34" s="29">
        <v>45836</v>
      </c>
      <c r="B34" s="47">
        <v>6</v>
      </c>
      <c r="C34" s="47">
        <v>6</v>
      </c>
      <c r="D34" s="47">
        <v>9</v>
      </c>
      <c r="E34" s="37">
        <v>19.272400000000001</v>
      </c>
      <c r="F34" s="47" t="str">
        <f>IF(AND(RTO__3[[#This Row],[Month]]&gt;4,RTO__3[[#This Row],[Month]]&lt;9,RTO__3[[#This Row],[Day of Week]]&lt;=5,RTO__3[[#This Row],[Hour]]&gt;=16,RTO__3[[#This Row],[Hour]]&lt;=19),"ON","OFF")</f>
        <v>OFF</v>
      </c>
      <c r="G34"/>
      <c r="H34"/>
      <c r="I34"/>
    </row>
    <row r="35" spans="1:9" x14ac:dyDescent="0.25">
      <c r="A35" s="29">
        <v>45836</v>
      </c>
      <c r="B35" s="47">
        <v>6</v>
      </c>
      <c r="C35" s="47">
        <v>6</v>
      </c>
      <c r="D35" s="47">
        <v>10</v>
      </c>
      <c r="E35" s="37">
        <v>19.7364</v>
      </c>
      <c r="F35" s="47" t="str">
        <f>IF(AND(RTO__3[[#This Row],[Month]]&gt;4,RTO__3[[#This Row],[Month]]&lt;9,RTO__3[[#This Row],[Day of Week]]&lt;=5,RTO__3[[#This Row],[Hour]]&gt;=16,RTO__3[[#This Row],[Hour]]&lt;=19),"ON","OFF")</f>
        <v>OFF</v>
      </c>
      <c r="G35"/>
      <c r="H35"/>
      <c r="I35"/>
    </row>
    <row r="36" spans="1:9" x14ac:dyDescent="0.25">
      <c r="A36" s="29">
        <v>45836</v>
      </c>
      <c r="B36" s="47">
        <v>6</v>
      </c>
      <c r="C36" s="47">
        <v>6</v>
      </c>
      <c r="D36" s="47">
        <v>11</v>
      </c>
      <c r="E36" s="37">
        <v>20.424700000000001</v>
      </c>
      <c r="F36" s="47" t="str">
        <f>IF(AND(RTO__3[[#This Row],[Month]]&gt;4,RTO__3[[#This Row],[Month]]&lt;9,RTO__3[[#This Row],[Day of Week]]&lt;=5,RTO__3[[#This Row],[Hour]]&gt;=16,RTO__3[[#This Row],[Hour]]&lt;=19),"ON","OFF")</f>
        <v>OFF</v>
      </c>
      <c r="G36"/>
      <c r="H36"/>
      <c r="I36"/>
    </row>
    <row r="37" spans="1:9" x14ac:dyDescent="0.25">
      <c r="A37" s="29">
        <v>45836</v>
      </c>
      <c r="B37" s="47">
        <v>6</v>
      </c>
      <c r="C37" s="47">
        <v>6</v>
      </c>
      <c r="D37" s="47">
        <v>12</v>
      </c>
      <c r="E37" s="37">
        <v>23.336600000000001</v>
      </c>
      <c r="F37" s="47" t="str">
        <f>IF(AND(RTO__3[[#This Row],[Month]]&gt;4,RTO__3[[#This Row],[Month]]&lt;9,RTO__3[[#This Row],[Day of Week]]&lt;=5,RTO__3[[#This Row],[Hour]]&gt;=16,RTO__3[[#This Row],[Hour]]&lt;=19),"ON","OFF")</f>
        <v>OFF</v>
      </c>
      <c r="G37"/>
      <c r="H37"/>
      <c r="I37"/>
    </row>
    <row r="38" spans="1:9" x14ac:dyDescent="0.25">
      <c r="A38" s="29">
        <v>45836</v>
      </c>
      <c r="B38" s="47">
        <v>6</v>
      </c>
      <c r="C38" s="47">
        <v>6</v>
      </c>
      <c r="D38" s="47">
        <v>13</v>
      </c>
      <c r="E38" s="37">
        <v>23.125499999999999</v>
      </c>
      <c r="F38" s="47" t="str">
        <f>IF(AND(RTO__3[[#This Row],[Month]]&gt;4,RTO__3[[#This Row],[Month]]&lt;9,RTO__3[[#This Row],[Day of Week]]&lt;=5,RTO__3[[#This Row],[Hour]]&gt;=16,RTO__3[[#This Row],[Hour]]&lt;=19),"ON","OFF")</f>
        <v>OFF</v>
      </c>
      <c r="G38"/>
      <c r="H38"/>
      <c r="I38"/>
    </row>
    <row r="39" spans="1:9" x14ac:dyDescent="0.25">
      <c r="A39" s="29">
        <v>45836</v>
      </c>
      <c r="B39" s="47">
        <v>6</v>
      </c>
      <c r="C39" s="47">
        <v>6</v>
      </c>
      <c r="D39" s="47">
        <v>14</v>
      </c>
      <c r="E39" s="37">
        <v>25.2987</v>
      </c>
      <c r="F39" s="47" t="str">
        <f>IF(AND(RTO__3[[#This Row],[Month]]&gt;4,RTO__3[[#This Row],[Month]]&lt;9,RTO__3[[#This Row],[Day of Week]]&lt;=5,RTO__3[[#This Row],[Hour]]&gt;=16,RTO__3[[#This Row],[Hour]]&lt;=19),"ON","OFF")</f>
        <v>OFF</v>
      </c>
      <c r="G39"/>
      <c r="H39"/>
      <c r="I39"/>
    </row>
    <row r="40" spans="1:9" x14ac:dyDescent="0.25">
      <c r="A40" s="29">
        <v>45836</v>
      </c>
      <c r="B40" s="47">
        <v>6</v>
      </c>
      <c r="C40" s="47">
        <v>6</v>
      </c>
      <c r="D40" s="47">
        <v>15</v>
      </c>
      <c r="E40" s="37">
        <v>29.849399999999999</v>
      </c>
      <c r="F40" s="47" t="str">
        <f>IF(AND(RTO__3[[#This Row],[Month]]&gt;4,RTO__3[[#This Row],[Month]]&lt;9,RTO__3[[#This Row],[Day of Week]]&lt;=5,RTO__3[[#This Row],[Hour]]&gt;=16,RTO__3[[#This Row],[Hour]]&lt;=19),"ON","OFF")</f>
        <v>OFF</v>
      </c>
      <c r="G40"/>
      <c r="H40"/>
      <c r="I40"/>
    </row>
    <row r="41" spans="1:9" x14ac:dyDescent="0.25">
      <c r="A41" s="29">
        <v>45836</v>
      </c>
      <c r="B41" s="47">
        <v>6</v>
      </c>
      <c r="C41" s="47">
        <v>6</v>
      </c>
      <c r="D41" s="47">
        <v>16</v>
      </c>
      <c r="E41" s="37">
        <v>31.078700000000001</v>
      </c>
      <c r="F41" s="47" t="str">
        <f>IF(AND(RTO__3[[#This Row],[Month]]&gt;4,RTO__3[[#This Row],[Month]]&lt;9,RTO__3[[#This Row],[Day of Week]]&lt;=5,RTO__3[[#This Row],[Hour]]&gt;=16,RTO__3[[#This Row],[Hour]]&lt;=19),"ON","OFF")</f>
        <v>OFF</v>
      </c>
      <c r="G41"/>
      <c r="H41"/>
      <c r="I41"/>
    </row>
    <row r="42" spans="1:9" x14ac:dyDescent="0.25">
      <c r="A42" s="29">
        <v>45836</v>
      </c>
      <c r="B42" s="47">
        <v>6</v>
      </c>
      <c r="C42" s="47">
        <v>6</v>
      </c>
      <c r="D42" s="47">
        <v>17</v>
      </c>
      <c r="E42" s="37">
        <v>29.307300000000001</v>
      </c>
      <c r="F42" s="47" t="str">
        <f>IF(AND(RTO__3[[#This Row],[Month]]&gt;4,RTO__3[[#This Row],[Month]]&lt;9,RTO__3[[#This Row],[Day of Week]]&lt;=5,RTO__3[[#This Row],[Hour]]&gt;=16,RTO__3[[#This Row],[Hour]]&lt;=19),"ON","OFF")</f>
        <v>OFF</v>
      </c>
      <c r="G42"/>
      <c r="H42"/>
      <c r="I42"/>
    </row>
    <row r="43" spans="1:9" x14ac:dyDescent="0.25">
      <c r="A43" s="29">
        <v>45836</v>
      </c>
      <c r="B43" s="47">
        <v>6</v>
      </c>
      <c r="C43" s="47">
        <v>6</v>
      </c>
      <c r="D43" s="47">
        <v>18</v>
      </c>
      <c r="E43" s="37">
        <v>35.101900000000001</v>
      </c>
      <c r="F43" s="47" t="str">
        <f>IF(AND(RTO__3[[#This Row],[Month]]&gt;4,RTO__3[[#This Row],[Month]]&lt;9,RTO__3[[#This Row],[Day of Week]]&lt;=5,RTO__3[[#This Row],[Hour]]&gt;=16,RTO__3[[#This Row],[Hour]]&lt;=19),"ON","OFF")</f>
        <v>OFF</v>
      </c>
      <c r="G43"/>
      <c r="H43"/>
      <c r="I43"/>
    </row>
    <row r="44" spans="1:9" x14ac:dyDescent="0.25">
      <c r="A44" s="29">
        <v>45836</v>
      </c>
      <c r="B44" s="47">
        <v>6</v>
      </c>
      <c r="C44" s="47">
        <v>6</v>
      </c>
      <c r="D44" s="47">
        <v>19</v>
      </c>
      <c r="E44" s="37">
        <v>54.510100000000001</v>
      </c>
      <c r="F44" s="47" t="str">
        <f>IF(AND(RTO__3[[#This Row],[Month]]&gt;4,RTO__3[[#This Row],[Month]]&lt;9,RTO__3[[#This Row],[Day of Week]]&lt;=5,RTO__3[[#This Row],[Hour]]&gt;=16,RTO__3[[#This Row],[Hour]]&lt;=19),"ON","OFF")</f>
        <v>OFF</v>
      </c>
      <c r="G44"/>
      <c r="H44"/>
      <c r="I44"/>
    </row>
    <row r="45" spans="1:9" x14ac:dyDescent="0.25">
      <c r="A45" s="29">
        <v>45836</v>
      </c>
      <c r="B45" s="47">
        <v>6</v>
      </c>
      <c r="C45" s="47">
        <v>6</v>
      </c>
      <c r="D45" s="47">
        <v>20</v>
      </c>
      <c r="E45" s="37">
        <v>60.370399999999997</v>
      </c>
      <c r="F45" s="47" t="str">
        <f>IF(AND(RTO__3[[#This Row],[Month]]&gt;4,RTO__3[[#This Row],[Month]]&lt;9,RTO__3[[#This Row],[Day of Week]]&lt;=5,RTO__3[[#This Row],[Hour]]&gt;=16,RTO__3[[#This Row],[Hour]]&lt;=19),"ON","OFF")</f>
        <v>OFF</v>
      </c>
      <c r="G45"/>
      <c r="H45"/>
      <c r="I45"/>
    </row>
    <row r="46" spans="1:9" x14ac:dyDescent="0.25">
      <c r="A46" s="29">
        <v>45836</v>
      </c>
      <c r="B46" s="47">
        <v>6</v>
      </c>
      <c r="C46" s="47">
        <v>6</v>
      </c>
      <c r="D46" s="47">
        <v>21</v>
      </c>
      <c r="E46" s="37">
        <v>39.318399999999997</v>
      </c>
      <c r="F46" s="47" t="str">
        <f>IF(AND(RTO__3[[#This Row],[Month]]&gt;4,RTO__3[[#This Row],[Month]]&lt;9,RTO__3[[#This Row],[Day of Week]]&lt;=5,RTO__3[[#This Row],[Hour]]&gt;=16,RTO__3[[#This Row],[Hour]]&lt;=19),"ON","OFF")</f>
        <v>OFF</v>
      </c>
      <c r="G46"/>
      <c r="H46"/>
      <c r="I46"/>
    </row>
    <row r="47" spans="1:9" x14ac:dyDescent="0.25">
      <c r="A47" s="29">
        <v>45836</v>
      </c>
      <c r="B47" s="47">
        <v>6</v>
      </c>
      <c r="C47" s="47">
        <v>6</v>
      </c>
      <c r="D47" s="47">
        <v>22</v>
      </c>
      <c r="E47" s="37">
        <v>33.011000000000003</v>
      </c>
      <c r="F47" s="47" t="str">
        <f>IF(AND(RTO__3[[#This Row],[Month]]&gt;4,RTO__3[[#This Row],[Month]]&lt;9,RTO__3[[#This Row],[Day of Week]]&lt;=5,RTO__3[[#This Row],[Hour]]&gt;=16,RTO__3[[#This Row],[Hour]]&lt;=19),"ON","OFF")</f>
        <v>OFF</v>
      </c>
      <c r="G47"/>
      <c r="H47"/>
      <c r="I47"/>
    </row>
    <row r="48" spans="1:9" x14ac:dyDescent="0.25">
      <c r="A48" s="29">
        <v>45836</v>
      </c>
      <c r="B48" s="47">
        <v>6</v>
      </c>
      <c r="C48" s="47">
        <v>6</v>
      </c>
      <c r="D48" s="47">
        <v>23</v>
      </c>
      <c r="E48" s="37">
        <v>31.935700000000001</v>
      </c>
      <c r="F48" s="47" t="str">
        <f>IF(AND(RTO__3[[#This Row],[Month]]&gt;4,RTO__3[[#This Row],[Month]]&lt;9,RTO__3[[#This Row],[Day of Week]]&lt;=5,RTO__3[[#This Row],[Hour]]&gt;=16,RTO__3[[#This Row],[Hour]]&lt;=19),"ON","OFF")</f>
        <v>OFF</v>
      </c>
      <c r="G48"/>
      <c r="H48"/>
      <c r="I48"/>
    </row>
    <row r="49" spans="1:9" x14ac:dyDescent="0.25">
      <c r="A49" s="29">
        <v>45836</v>
      </c>
      <c r="B49" s="47">
        <v>6</v>
      </c>
      <c r="C49" s="47">
        <v>6</v>
      </c>
      <c r="D49" s="47">
        <v>24</v>
      </c>
      <c r="E49" s="37">
        <v>30.948499999999999</v>
      </c>
      <c r="F49" s="47" t="str">
        <f>IF(AND(RTO__3[[#This Row],[Month]]&gt;4,RTO__3[[#This Row],[Month]]&lt;9,RTO__3[[#This Row],[Day of Week]]&lt;=5,RTO__3[[#This Row],[Hour]]&gt;=16,RTO__3[[#This Row],[Hour]]&lt;=19),"ON","OFF")</f>
        <v>OFF</v>
      </c>
      <c r="G49"/>
      <c r="H49"/>
      <c r="I49"/>
    </row>
    <row r="50" spans="1:9" x14ac:dyDescent="0.25">
      <c r="A50" s="29">
        <v>45837</v>
      </c>
      <c r="B50" s="47">
        <v>6</v>
      </c>
      <c r="C50" s="47">
        <v>7</v>
      </c>
      <c r="D50" s="47">
        <v>1</v>
      </c>
      <c r="E50" s="37">
        <v>28.685500000000001</v>
      </c>
      <c r="F50" s="47" t="str">
        <f>IF(AND(RTO__3[[#This Row],[Month]]&gt;4,RTO__3[[#This Row],[Month]]&lt;9,RTO__3[[#This Row],[Day of Week]]&lt;=5,RTO__3[[#This Row],[Hour]]&gt;=16,RTO__3[[#This Row],[Hour]]&lt;=19),"ON","OFF")</f>
        <v>OFF</v>
      </c>
      <c r="G50"/>
      <c r="H50"/>
      <c r="I50"/>
    </row>
    <row r="51" spans="1:9" x14ac:dyDescent="0.25">
      <c r="A51" s="29">
        <v>45837</v>
      </c>
      <c r="B51" s="47">
        <v>6</v>
      </c>
      <c r="C51" s="47">
        <v>7</v>
      </c>
      <c r="D51" s="47">
        <v>2</v>
      </c>
      <c r="E51" s="37">
        <v>26.555299999999999</v>
      </c>
      <c r="F51" s="47" t="str">
        <f>IF(AND(RTO__3[[#This Row],[Month]]&gt;4,RTO__3[[#This Row],[Month]]&lt;9,RTO__3[[#This Row],[Day of Week]]&lt;=5,RTO__3[[#This Row],[Hour]]&gt;=16,RTO__3[[#This Row],[Hour]]&lt;=19),"ON","OFF")</f>
        <v>OFF</v>
      </c>
      <c r="G51"/>
      <c r="H51"/>
      <c r="I51"/>
    </row>
    <row r="52" spans="1:9" x14ac:dyDescent="0.25">
      <c r="A52" s="29">
        <v>45837</v>
      </c>
      <c r="B52" s="47">
        <v>6</v>
      </c>
      <c r="C52" s="47">
        <v>7</v>
      </c>
      <c r="D52" s="47">
        <v>3</v>
      </c>
      <c r="E52" s="37">
        <v>28.820599999999999</v>
      </c>
      <c r="F52" s="47" t="str">
        <f>IF(AND(RTO__3[[#This Row],[Month]]&gt;4,RTO__3[[#This Row],[Month]]&lt;9,RTO__3[[#This Row],[Day of Week]]&lt;=5,RTO__3[[#This Row],[Hour]]&gt;=16,RTO__3[[#This Row],[Hour]]&lt;=19),"ON","OFF")</f>
        <v>OFF</v>
      </c>
      <c r="G52"/>
      <c r="H52"/>
      <c r="I52"/>
    </row>
    <row r="53" spans="1:9" x14ac:dyDescent="0.25">
      <c r="A53" s="29">
        <v>45837</v>
      </c>
      <c r="B53" s="47">
        <v>6</v>
      </c>
      <c r="C53" s="47">
        <v>7</v>
      </c>
      <c r="D53" s="47">
        <v>4</v>
      </c>
      <c r="E53" s="37">
        <v>26.548200000000001</v>
      </c>
      <c r="F53" s="47" t="str">
        <f>IF(AND(RTO__3[[#This Row],[Month]]&gt;4,RTO__3[[#This Row],[Month]]&lt;9,RTO__3[[#This Row],[Day of Week]]&lt;=5,RTO__3[[#This Row],[Hour]]&gt;=16,RTO__3[[#This Row],[Hour]]&lt;=19),"ON","OFF")</f>
        <v>OFF</v>
      </c>
      <c r="G53"/>
      <c r="H53"/>
      <c r="I53"/>
    </row>
    <row r="54" spans="1:9" x14ac:dyDescent="0.25">
      <c r="A54" s="29">
        <v>45837</v>
      </c>
      <c r="B54" s="47">
        <v>6</v>
      </c>
      <c r="C54" s="47">
        <v>7</v>
      </c>
      <c r="D54" s="47">
        <v>5</v>
      </c>
      <c r="E54" s="37">
        <v>27.620699999999999</v>
      </c>
      <c r="F54" s="47" t="str">
        <f>IF(AND(RTO__3[[#This Row],[Month]]&gt;4,RTO__3[[#This Row],[Month]]&lt;9,RTO__3[[#This Row],[Day of Week]]&lt;=5,RTO__3[[#This Row],[Hour]]&gt;=16,RTO__3[[#This Row],[Hour]]&lt;=19),"ON","OFF")</f>
        <v>OFF</v>
      </c>
      <c r="G54"/>
      <c r="H54"/>
      <c r="I54"/>
    </row>
    <row r="55" spans="1:9" x14ac:dyDescent="0.25">
      <c r="A55" s="29">
        <v>45837</v>
      </c>
      <c r="B55" s="47">
        <v>6</v>
      </c>
      <c r="C55" s="47">
        <v>7</v>
      </c>
      <c r="D55" s="47">
        <v>6</v>
      </c>
      <c r="E55" s="37">
        <v>22.737300000000001</v>
      </c>
      <c r="F55" s="47" t="str">
        <f>IF(AND(RTO__3[[#This Row],[Month]]&gt;4,RTO__3[[#This Row],[Month]]&lt;9,RTO__3[[#This Row],[Day of Week]]&lt;=5,RTO__3[[#This Row],[Hour]]&gt;=16,RTO__3[[#This Row],[Hour]]&lt;=19),"ON","OFF")</f>
        <v>OFF</v>
      </c>
      <c r="G55"/>
      <c r="H55"/>
      <c r="I55"/>
    </row>
    <row r="56" spans="1:9" x14ac:dyDescent="0.25">
      <c r="A56" s="29">
        <v>45837</v>
      </c>
      <c r="B56" s="47">
        <v>6</v>
      </c>
      <c r="C56" s="47">
        <v>7</v>
      </c>
      <c r="D56" s="47">
        <v>7</v>
      </c>
      <c r="E56" s="37">
        <v>21.524100000000001</v>
      </c>
      <c r="F56" s="47" t="str">
        <f>IF(AND(RTO__3[[#This Row],[Month]]&gt;4,RTO__3[[#This Row],[Month]]&lt;9,RTO__3[[#This Row],[Day of Week]]&lt;=5,RTO__3[[#This Row],[Hour]]&gt;=16,RTO__3[[#This Row],[Hour]]&lt;=19),"ON","OFF")</f>
        <v>OFF</v>
      </c>
      <c r="G56"/>
      <c r="H56"/>
      <c r="I56"/>
    </row>
    <row r="57" spans="1:9" x14ac:dyDescent="0.25">
      <c r="A57" s="29">
        <v>45837</v>
      </c>
      <c r="B57" s="47">
        <v>6</v>
      </c>
      <c r="C57" s="47">
        <v>7</v>
      </c>
      <c r="D57" s="47">
        <v>8</v>
      </c>
      <c r="E57" s="37">
        <v>22.611899999999999</v>
      </c>
      <c r="F57" s="47" t="str">
        <f>IF(AND(RTO__3[[#This Row],[Month]]&gt;4,RTO__3[[#This Row],[Month]]&lt;9,RTO__3[[#This Row],[Day of Week]]&lt;=5,RTO__3[[#This Row],[Hour]]&gt;=16,RTO__3[[#This Row],[Hour]]&lt;=19),"ON","OFF")</f>
        <v>OFF</v>
      </c>
      <c r="G57"/>
      <c r="H57"/>
      <c r="I57"/>
    </row>
    <row r="58" spans="1:9" x14ac:dyDescent="0.25">
      <c r="A58" s="29">
        <v>45837</v>
      </c>
      <c r="B58" s="47">
        <v>6</v>
      </c>
      <c r="C58" s="47">
        <v>7</v>
      </c>
      <c r="D58" s="47">
        <v>9</v>
      </c>
      <c r="E58" s="37">
        <v>25.242699999999999</v>
      </c>
      <c r="F58" s="47" t="str">
        <f>IF(AND(RTO__3[[#This Row],[Month]]&gt;4,RTO__3[[#This Row],[Month]]&lt;9,RTO__3[[#This Row],[Day of Week]]&lt;=5,RTO__3[[#This Row],[Hour]]&gt;=16,RTO__3[[#This Row],[Hour]]&lt;=19),"ON","OFF")</f>
        <v>OFF</v>
      </c>
      <c r="G58"/>
      <c r="H58"/>
      <c r="I58"/>
    </row>
    <row r="59" spans="1:9" x14ac:dyDescent="0.25">
      <c r="A59" s="29">
        <v>45837</v>
      </c>
      <c r="B59" s="47">
        <v>6</v>
      </c>
      <c r="C59" s="47">
        <v>7</v>
      </c>
      <c r="D59" s="47">
        <v>10</v>
      </c>
      <c r="E59" s="37">
        <v>25.168299999999999</v>
      </c>
      <c r="F59" s="47" t="str">
        <f>IF(AND(RTO__3[[#This Row],[Month]]&gt;4,RTO__3[[#This Row],[Month]]&lt;9,RTO__3[[#This Row],[Day of Week]]&lt;=5,RTO__3[[#This Row],[Hour]]&gt;=16,RTO__3[[#This Row],[Hour]]&lt;=19),"ON","OFF")</f>
        <v>OFF</v>
      </c>
      <c r="G59"/>
      <c r="H59"/>
      <c r="I59"/>
    </row>
    <row r="60" spans="1:9" x14ac:dyDescent="0.25">
      <c r="A60" s="29">
        <v>45837</v>
      </c>
      <c r="B60" s="47">
        <v>6</v>
      </c>
      <c r="C60" s="47">
        <v>7</v>
      </c>
      <c r="D60" s="47">
        <v>11</v>
      </c>
      <c r="E60" s="37">
        <v>25.855</v>
      </c>
      <c r="F60" s="47" t="str">
        <f>IF(AND(RTO__3[[#This Row],[Month]]&gt;4,RTO__3[[#This Row],[Month]]&lt;9,RTO__3[[#This Row],[Day of Week]]&lt;=5,RTO__3[[#This Row],[Hour]]&gt;=16,RTO__3[[#This Row],[Hour]]&lt;=19),"ON","OFF")</f>
        <v>OFF</v>
      </c>
      <c r="G60"/>
      <c r="H60"/>
      <c r="I60"/>
    </row>
    <row r="61" spans="1:9" x14ac:dyDescent="0.25">
      <c r="A61" s="29">
        <v>45837</v>
      </c>
      <c r="B61" s="47">
        <v>6</v>
      </c>
      <c r="C61" s="47">
        <v>7</v>
      </c>
      <c r="D61" s="47">
        <v>12</v>
      </c>
      <c r="E61" s="37">
        <v>20.9526</v>
      </c>
      <c r="F61" s="47" t="str">
        <f>IF(AND(RTO__3[[#This Row],[Month]]&gt;4,RTO__3[[#This Row],[Month]]&lt;9,RTO__3[[#This Row],[Day of Week]]&lt;=5,RTO__3[[#This Row],[Hour]]&gt;=16,RTO__3[[#This Row],[Hour]]&lt;=19),"ON","OFF")</f>
        <v>OFF</v>
      </c>
      <c r="G61"/>
      <c r="H61"/>
      <c r="I61"/>
    </row>
    <row r="62" spans="1:9" x14ac:dyDescent="0.25">
      <c r="A62" s="29">
        <v>45837</v>
      </c>
      <c r="B62" s="47">
        <v>6</v>
      </c>
      <c r="C62" s="47">
        <v>7</v>
      </c>
      <c r="D62" s="47">
        <v>13</v>
      </c>
      <c r="E62" s="37">
        <v>26.8249</v>
      </c>
      <c r="F62" s="47" t="str">
        <f>IF(AND(RTO__3[[#This Row],[Month]]&gt;4,RTO__3[[#This Row],[Month]]&lt;9,RTO__3[[#This Row],[Day of Week]]&lt;=5,RTO__3[[#This Row],[Hour]]&gt;=16,RTO__3[[#This Row],[Hour]]&lt;=19),"ON","OFF")</f>
        <v>OFF</v>
      </c>
      <c r="G62"/>
      <c r="H62"/>
      <c r="I62"/>
    </row>
    <row r="63" spans="1:9" x14ac:dyDescent="0.25">
      <c r="A63" s="29">
        <v>45837</v>
      </c>
      <c r="B63" s="47">
        <v>6</v>
      </c>
      <c r="C63" s="47">
        <v>7</v>
      </c>
      <c r="D63" s="47">
        <v>14</v>
      </c>
      <c r="E63" s="37">
        <v>27.159800000000001</v>
      </c>
      <c r="F63" s="47" t="str">
        <f>IF(AND(RTO__3[[#This Row],[Month]]&gt;4,RTO__3[[#This Row],[Month]]&lt;9,RTO__3[[#This Row],[Day of Week]]&lt;=5,RTO__3[[#This Row],[Hour]]&gt;=16,RTO__3[[#This Row],[Hour]]&lt;=19),"ON","OFF")</f>
        <v>OFF</v>
      </c>
      <c r="G63"/>
      <c r="H63"/>
      <c r="I63"/>
    </row>
    <row r="64" spans="1:9" x14ac:dyDescent="0.25">
      <c r="A64" s="29">
        <v>45837</v>
      </c>
      <c r="B64" s="47">
        <v>6</v>
      </c>
      <c r="C64" s="47">
        <v>7</v>
      </c>
      <c r="D64" s="47">
        <v>15</v>
      </c>
      <c r="E64" s="37">
        <v>25.035900000000002</v>
      </c>
      <c r="F64" s="47" t="str">
        <f>IF(AND(RTO__3[[#This Row],[Month]]&gt;4,RTO__3[[#This Row],[Month]]&lt;9,RTO__3[[#This Row],[Day of Week]]&lt;=5,RTO__3[[#This Row],[Hour]]&gt;=16,RTO__3[[#This Row],[Hour]]&lt;=19),"ON","OFF")</f>
        <v>OFF</v>
      </c>
      <c r="G64"/>
      <c r="H64"/>
      <c r="I64"/>
    </row>
    <row r="65" spans="1:9" x14ac:dyDescent="0.25">
      <c r="A65" s="29">
        <v>45837</v>
      </c>
      <c r="B65" s="47">
        <v>6</v>
      </c>
      <c r="C65" s="47">
        <v>7</v>
      </c>
      <c r="D65" s="47">
        <v>16</v>
      </c>
      <c r="E65" s="37">
        <v>23.638000000000002</v>
      </c>
      <c r="F65" s="47" t="str">
        <f>IF(AND(RTO__3[[#This Row],[Month]]&gt;4,RTO__3[[#This Row],[Month]]&lt;9,RTO__3[[#This Row],[Day of Week]]&lt;=5,RTO__3[[#This Row],[Hour]]&gt;=16,RTO__3[[#This Row],[Hour]]&lt;=19),"ON","OFF")</f>
        <v>OFF</v>
      </c>
      <c r="G65"/>
      <c r="H65"/>
      <c r="I65"/>
    </row>
    <row r="66" spans="1:9" x14ac:dyDescent="0.25">
      <c r="A66" s="29">
        <v>45837</v>
      </c>
      <c r="B66" s="47">
        <v>6</v>
      </c>
      <c r="C66" s="47">
        <v>7</v>
      </c>
      <c r="D66" s="47">
        <v>17</v>
      </c>
      <c r="E66" s="37">
        <v>33.605800000000002</v>
      </c>
      <c r="F66" s="47" t="str">
        <f>IF(AND(RTO__3[[#This Row],[Month]]&gt;4,RTO__3[[#This Row],[Month]]&lt;9,RTO__3[[#This Row],[Day of Week]]&lt;=5,RTO__3[[#This Row],[Hour]]&gt;=16,RTO__3[[#This Row],[Hour]]&lt;=19),"ON","OFF")</f>
        <v>OFF</v>
      </c>
      <c r="G66"/>
      <c r="H66"/>
      <c r="I66"/>
    </row>
    <row r="67" spans="1:9" x14ac:dyDescent="0.25">
      <c r="A67" s="29">
        <v>45837</v>
      </c>
      <c r="B67" s="47">
        <v>6</v>
      </c>
      <c r="C67" s="47">
        <v>7</v>
      </c>
      <c r="D67" s="47">
        <v>18</v>
      </c>
      <c r="E67" s="37">
        <v>38.015300000000003</v>
      </c>
      <c r="F67" s="47" t="str">
        <f>IF(AND(RTO__3[[#This Row],[Month]]&gt;4,RTO__3[[#This Row],[Month]]&lt;9,RTO__3[[#This Row],[Day of Week]]&lt;=5,RTO__3[[#This Row],[Hour]]&gt;=16,RTO__3[[#This Row],[Hour]]&lt;=19),"ON","OFF")</f>
        <v>OFF</v>
      </c>
      <c r="G67"/>
      <c r="H67"/>
      <c r="I67"/>
    </row>
    <row r="68" spans="1:9" x14ac:dyDescent="0.25">
      <c r="A68" s="29">
        <v>45837</v>
      </c>
      <c r="B68" s="47">
        <v>6</v>
      </c>
      <c r="C68" s="47">
        <v>7</v>
      </c>
      <c r="D68" s="47">
        <v>19</v>
      </c>
      <c r="E68" s="37">
        <v>42.027900000000002</v>
      </c>
      <c r="F68" s="47" t="str">
        <f>IF(AND(RTO__3[[#This Row],[Month]]&gt;4,RTO__3[[#This Row],[Month]]&lt;9,RTO__3[[#This Row],[Day of Week]]&lt;=5,RTO__3[[#This Row],[Hour]]&gt;=16,RTO__3[[#This Row],[Hour]]&lt;=19),"ON","OFF")</f>
        <v>OFF</v>
      </c>
      <c r="G68"/>
      <c r="H68"/>
      <c r="I68"/>
    </row>
    <row r="69" spans="1:9" x14ac:dyDescent="0.25">
      <c r="A69" s="29">
        <v>45837</v>
      </c>
      <c r="B69" s="47">
        <v>6</v>
      </c>
      <c r="C69" s="47">
        <v>7</v>
      </c>
      <c r="D69" s="47">
        <v>20</v>
      </c>
      <c r="E69" s="37">
        <v>39.118400000000001</v>
      </c>
      <c r="F69" s="47" t="str">
        <f>IF(AND(RTO__3[[#This Row],[Month]]&gt;4,RTO__3[[#This Row],[Month]]&lt;9,RTO__3[[#This Row],[Day of Week]]&lt;=5,RTO__3[[#This Row],[Hour]]&gt;=16,RTO__3[[#This Row],[Hour]]&lt;=19),"ON","OFF")</f>
        <v>OFF</v>
      </c>
      <c r="G69"/>
      <c r="H69"/>
      <c r="I69"/>
    </row>
    <row r="70" spans="1:9" x14ac:dyDescent="0.25">
      <c r="A70" s="29">
        <v>45837</v>
      </c>
      <c r="B70" s="47">
        <v>6</v>
      </c>
      <c r="C70" s="47">
        <v>7</v>
      </c>
      <c r="D70" s="47">
        <v>21</v>
      </c>
      <c r="E70" s="37">
        <v>40.392899999999997</v>
      </c>
      <c r="F70" s="47" t="str">
        <f>IF(AND(RTO__3[[#This Row],[Month]]&gt;4,RTO__3[[#This Row],[Month]]&lt;9,RTO__3[[#This Row],[Day of Week]]&lt;=5,RTO__3[[#This Row],[Hour]]&gt;=16,RTO__3[[#This Row],[Hour]]&lt;=19),"ON","OFF")</f>
        <v>OFF</v>
      </c>
      <c r="G70"/>
      <c r="H70"/>
      <c r="I70"/>
    </row>
    <row r="71" spans="1:9" x14ac:dyDescent="0.25">
      <c r="A71" s="29">
        <v>45837</v>
      </c>
      <c r="B71" s="47">
        <v>6</v>
      </c>
      <c r="C71" s="47">
        <v>7</v>
      </c>
      <c r="D71" s="47">
        <v>22</v>
      </c>
      <c r="E71" s="37">
        <v>39.257300000000001</v>
      </c>
      <c r="F71" s="47" t="str">
        <f>IF(AND(RTO__3[[#This Row],[Month]]&gt;4,RTO__3[[#This Row],[Month]]&lt;9,RTO__3[[#This Row],[Day of Week]]&lt;=5,RTO__3[[#This Row],[Hour]]&gt;=16,RTO__3[[#This Row],[Hour]]&lt;=19),"ON","OFF")</f>
        <v>OFF</v>
      </c>
      <c r="G71"/>
      <c r="H71"/>
      <c r="I71"/>
    </row>
    <row r="72" spans="1:9" x14ac:dyDescent="0.25">
      <c r="A72" s="29">
        <v>45837</v>
      </c>
      <c r="B72" s="47">
        <v>6</v>
      </c>
      <c r="C72" s="47">
        <v>7</v>
      </c>
      <c r="D72" s="47">
        <v>23</v>
      </c>
      <c r="E72" s="37">
        <v>39.430199999999999</v>
      </c>
      <c r="F72" s="47" t="str">
        <f>IF(AND(RTO__3[[#This Row],[Month]]&gt;4,RTO__3[[#This Row],[Month]]&lt;9,RTO__3[[#This Row],[Day of Week]]&lt;=5,RTO__3[[#This Row],[Hour]]&gt;=16,RTO__3[[#This Row],[Hour]]&lt;=19),"ON","OFF")</f>
        <v>OFF</v>
      </c>
      <c r="G72"/>
      <c r="H72"/>
      <c r="I72"/>
    </row>
    <row r="73" spans="1:9" x14ac:dyDescent="0.25">
      <c r="A73" s="29">
        <v>45837</v>
      </c>
      <c r="B73" s="47">
        <v>6</v>
      </c>
      <c r="C73" s="47">
        <v>7</v>
      </c>
      <c r="D73" s="47">
        <v>24</v>
      </c>
      <c r="E73" s="37">
        <v>33.312399999999997</v>
      </c>
      <c r="F73" s="47" t="str">
        <f>IF(AND(RTO__3[[#This Row],[Month]]&gt;4,RTO__3[[#This Row],[Month]]&lt;9,RTO__3[[#This Row],[Day of Week]]&lt;=5,RTO__3[[#This Row],[Hour]]&gt;=16,RTO__3[[#This Row],[Hour]]&lt;=19),"ON","OFF")</f>
        <v>OFF</v>
      </c>
      <c r="G73"/>
      <c r="H73"/>
      <c r="I73"/>
    </row>
    <row r="74" spans="1:9" x14ac:dyDescent="0.25">
      <c r="A74" s="29">
        <v>45838</v>
      </c>
      <c r="B74" s="47">
        <v>6</v>
      </c>
      <c r="C74" s="47">
        <v>1</v>
      </c>
      <c r="D74" s="47">
        <v>1</v>
      </c>
      <c r="E74" s="37">
        <v>35.085599999999999</v>
      </c>
      <c r="F74" s="47" t="str">
        <f>IF(AND(RTO__3[[#This Row],[Month]]&gt;4,RTO__3[[#This Row],[Month]]&lt;9,RTO__3[[#This Row],[Day of Week]]&lt;=5,RTO__3[[#This Row],[Hour]]&gt;=16,RTO__3[[#This Row],[Hour]]&lt;=19),"ON","OFF")</f>
        <v>OFF</v>
      </c>
      <c r="G74"/>
      <c r="H74"/>
      <c r="I74"/>
    </row>
    <row r="75" spans="1:9" x14ac:dyDescent="0.25">
      <c r="A75" s="29">
        <v>45838</v>
      </c>
      <c r="B75" s="47">
        <v>6</v>
      </c>
      <c r="C75" s="47">
        <v>1</v>
      </c>
      <c r="D75" s="47">
        <v>2</v>
      </c>
      <c r="E75" s="37">
        <v>32.699399999999997</v>
      </c>
      <c r="F75" s="47" t="str">
        <f>IF(AND(RTO__3[[#This Row],[Month]]&gt;4,RTO__3[[#This Row],[Month]]&lt;9,RTO__3[[#This Row],[Day of Week]]&lt;=5,RTO__3[[#This Row],[Hour]]&gt;=16,RTO__3[[#This Row],[Hour]]&lt;=19),"ON","OFF")</f>
        <v>OFF</v>
      </c>
      <c r="G75"/>
      <c r="H75"/>
      <c r="I75"/>
    </row>
    <row r="76" spans="1:9" x14ac:dyDescent="0.25">
      <c r="A76" s="29">
        <v>45838</v>
      </c>
      <c r="B76" s="47">
        <v>6</v>
      </c>
      <c r="C76" s="47">
        <v>1</v>
      </c>
      <c r="D76" s="47">
        <v>3</v>
      </c>
      <c r="E76" s="37">
        <v>32.745100000000001</v>
      </c>
      <c r="F76" s="47" t="str">
        <f>IF(AND(RTO__3[[#This Row],[Month]]&gt;4,RTO__3[[#This Row],[Month]]&lt;9,RTO__3[[#This Row],[Day of Week]]&lt;=5,RTO__3[[#This Row],[Hour]]&gt;=16,RTO__3[[#This Row],[Hour]]&lt;=19),"ON","OFF")</f>
        <v>OFF</v>
      </c>
      <c r="G76"/>
      <c r="H76"/>
      <c r="I76"/>
    </row>
    <row r="77" spans="1:9" x14ac:dyDescent="0.25">
      <c r="A77" s="29">
        <v>45838</v>
      </c>
      <c r="B77" s="47">
        <v>6</v>
      </c>
      <c r="C77" s="47">
        <v>1</v>
      </c>
      <c r="D77" s="47">
        <v>4</v>
      </c>
      <c r="E77" s="37">
        <v>33.064599999999999</v>
      </c>
      <c r="F77" s="47" t="str">
        <f>IF(AND(RTO__3[[#This Row],[Month]]&gt;4,RTO__3[[#This Row],[Month]]&lt;9,RTO__3[[#This Row],[Day of Week]]&lt;=5,RTO__3[[#This Row],[Hour]]&gt;=16,RTO__3[[#This Row],[Hour]]&lt;=19),"ON","OFF")</f>
        <v>OFF</v>
      </c>
      <c r="G77"/>
      <c r="H77"/>
      <c r="I77"/>
    </row>
    <row r="78" spans="1:9" x14ac:dyDescent="0.25">
      <c r="A78" s="29">
        <v>45838</v>
      </c>
      <c r="B78" s="47">
        <v>6</v>
      </c>
      <c r="C78" s="47">
        <v>1</v>
      </c>
      <c r="D78" s="47">
        <v>5</v>
      </c>
      <c r="E78" s="37">
        <v>33.044600000000003</v>
      </c>
      <c r="F78" s="47" t="str">
        <f>IF(AND(RTO__3[[#This Row],[Month]]&gt;4,RTO__3[[#This Row],[Month]]&lt;9,RTO__3[[#This Row],[Day of Week]]&lt;=5,RTO__3[[#This Row],[Hour]]&gt;=16,RTO__3[[#This Row],[Hour]]&lt;=19),"ON","OFF")</f>
        <v>OFF</v>
      </c>
      <c r="G78"/>
      <c r="H78"/>
      <c r="I78"/>
    </row>
    <row r="79" spans="1:9" x14ac:dyDescent="0.25">
      <c r="A79" s="29">
        <v>45838</v>
      </c>
      <c r="B79" s="47">
        <v>6</v>
      </c>
      <c r="C79" s="47">
        <v>1</v>
      </c>
      <c r="D79" s="47">
        <v>6</v>
      </c>
      <c r="E79" s="37">
        <v>37.730200000000004</v>
      </c>
      <c r="F79" s="47" t="str">
        <f>IF(AND(RTO__3[[#This Row],[Month]]&gt;4,RTO__3[[#This Row],[Month]]&lt;9,RTO__3[[#This Row],[Day of Week]]&lt;=5,RTO__3[[#This Row],[Hour]]&gt;=16,RTO__3[[#This Row],[Hour]]&lt;=19),"ON","OFF")</f>
        <v>OFF</v>
      </c>
      <c r="G79"/>
      <c r="H79"/>
      <c r="I79"/>
    </row>
    <row r="80" spans="1:9" x14ac:dyDescent="0.25">
      <c r="A80" s="29">
        <v>45838</v>
      </c>
      <c r="B80" s="47">
        <v>6</v>
      </c>
      <c r="C80" s="47">
        <v>1</v>
      </c>
      <c r="D80" s="47">
        <v>7</v>
      </c>
      <c r="E80" s="37">
        <v>34.708399999999997</v>
      </c>
      <c r="F80" s="47" t="str">
        <f>IF(AND(RTO__3[[#This Row],[Month]]&gt;4,RTO__3[[#This Row],[Month]]&lt;9,RTO__3[[#This Row],[Day of Week]]&lt;=5,RTO__3[[#This Row],[Hour]]&gt;=16,RTO__3[[#This Row],[Hour]]&lt;=19),"ON","OFF")</f>
        <v>OFF</v>
      </c>
      <c r="G80"/>
      <c r="H80"/>
      <c r="I80"/>
    </row>
    <row r="81" spans="1:9" x14ac:dyDescent="0.25">
      <c r="A81" s="29">
        <v>45838</v>
      </c>
      <c r="B81" s="47">
        <v>6</v>
      </c>
      <c r="C81" s="47">
        <v>1</v>
      </c>
      <c r="D81" s="47">
        <v>8</v>
      </c>
      <c r="E81" s="37">
        <v>25.613399999999999</v>
      </c>
      <c r="F81" s="47" t="str">
        <f>IF(AND(RTO__3[[#This Row],[Month]]&gt;4,RTO__3[[#This Row],[Month]]&lt;9,RTO__3[[#This Row],[Day of Week]]&lt;=5,RTO__3[[#This Row],[Hour]]&gt;=16,RTO__3[[#This Row],[Hour]]&lt;=19),"ON","OFF")</f>
        <v>OFF</v>
      </c>
      <c r="G81"/>
      <c r="H81"/>
      <c r="I81"/>
    </row>
    <row r="82" spans="1:9" x14ac:dyDescent="0.25">
      <c r="A82" s="29">
        <v>45838</v>
      </c>
      <c r="B82" s="47">
        <v>6</v>
      </c>
      <c r="C82" s="47">
        <v>1</v>
      </c>
      <c r="D82" s="47">
        <v>9</v>
      </c>
      <c r="E82" s="37">
        <v>26.8231</v>
      </c>
      <c r="F82" s="47" t="str">
        <f>IF(AND(RTO__3[[#This Row],[Month]]&gt;4,RTO__3[[#This Row],[Month]]&lt;9,RTO__3[[#This Row],[Day of Week]]&lt;=5,RTO__3[[#This Row],[Hour]]&gt;=16,RTO__3[[#This Row],[Hour]]&lt;=19),"ON","OFF")</f>
        <v>OFF</v>
      </c>
      <c r="G82"/>
      <c r="H82"/>
      <c r="I82"/>
    </row>
    <row r="83" spans="1:9" x14ac:dyDescent="0.25">
      <c r="A83" s="29">
        <v>45838</v>
      </c>
      <c r="B83" s="47">
        <v>6</v>
      </c>
      <c r="C83" s="47">
        <v>1</v>
      </c>
      <c r="D83" s="47">
        <v>10</v>
      </c>
      <c r="E83" s="37">
        <v>28.073599999999999</v>
      </c>
      <c r="F83" s="47" t="str">
        <f>IF(AND(RTO__3[[#This Row],[Month]]&gt;4,RTO__3[[#This Row],[Month]]&lt;9,RTO__3[[#This Row],[Day of Week]]&lt;=5,RTO__3[[#This Row],[Hour]]&gt;=16,RTO__3[[#This Row],[Hour]]&lt;=19),"ON","OFF")</f>
        <v>OFF</v>
      </c>
      <c r="G83"/>
      <c r="H83"/>
      <c r="I83"/>
    </row>
    <row r="84" spans="1:9" x14ac:dyDescent="0.25">
      <c r="A84" s="29">
        <v>45838</v>
      </c>
      <c r="B84" s="47">
        <v>6</v>
      </c>
      <c r="C84" s="47">
        <v>1</v>
      </c>
      <c r="D84" s="47">
        <v>11</v>
      </c>
      <c r="E84" s="37">
        <v>27.397200000000002</v>
      </c>
      <c r="F84" s="47" t="str">
        <f>IF(AND(RTO__3[[#This Row],[Month]]&gt;4,RTO__3[[#This Row],[Month]]&lt;9,RTO__3[[#This Row],[Day of Week]]&lt;=5,RTO__3[[#This Row],[Hour]]&gt;=16,RTO__3[[#This Row],[Hour]]&lt;=19),"ON","OFF")</f>
        <v>OFF</v>
      </c>
      <c r="G84"/>
      <c r="H84"/>
      <c r="I84"/>
    </row>
    <row r="85" spans="1:9" x14ac:dyDescent="0.25">
      <c r="A85" s="29">
        <v>45838</v>
      </c>
      <c r="B85" s="47">
        <v>6</v>
      </c>
      <c r="C85" s="47">
        <v>1</v>
      </c>
      <c r="D85" s="47">
        <v>12</v>
      </c>
      <c r="E85" s="37">
        <v>30.5472</v>
      </c>
      <c r="F85" s="47" t="str">
        <f>IF(AND(RTO__3[[#This Row],[Month]]&gt;4,RTO__3[[#This Row],[Month]]&lt;9,RTO__3[[#This Row],[Day of Week]]&lt;=5,RTO__3[[#This Row],[Hour]]&gt;=16,RTO__3[[#This Row],[Hour]]&lt;=19),"ON","OFF")</f>
        <v>OFF</v>
      </c>
      <c r="G85"/>
      <c r="H85"/>
      <c r="I85"/>
    </row>
    <row r="86" spans="1:9" x14ac:dyDescent="0.25">
      <c r="A86" s="29">
        <v>45838</v>
      </c>
      <c r="B86" s="47">
        <v>6</v>
      </c>
      <c r="C86" s="47">
        <v>1</v>
      </c>
      <c r="D86" s="47">
        <v>13</v>
      </c>
      <c r="E86" s="37">
        <v>28.989699999999999</v>
      </c>
      <c r="F86" s="47" t="str">
        <f>IF(AND(RTO__3[[#This Row],[Month]]&gt;4,RTO__3[[#This Row],[Month]]&lt;9,RTO__3[[#This Row],[Day of Week]]&lt;=5,RTO__3[[#This Row],[Hour]]&gt;=16,RTO__3[[#This Row],[Hour]]&lt;=19),"ON","OFF")</f>
        <v>OFF</v>
      </c>
      <c r="G86"/>
      <c r="H86"/>
      <c r="I86"/>
    </row>
    <row r="87" spans="1:9" x14ac:dyDescent="0.25">
      <c r="A87" s="29">
        <v>45838</v>
      </c>
      <c r="B87" s="47">
        <v>6</v>
      </c>
      <c r="C87" s="47">
        <v>1</v>
      </c>
      <c r="D87" s="47">
        <v>14</v>
      </c>
      <c r="E87" s="37">
        <v>33.105899999999998</v>
      </c>
      <c r="F87" s="47" t="str">
        <f>IF(AND(RTO__3[[#This Row],[Month]]&gt;4,RTO__3[[#This Row],[Month]]&lt;9,RTO__3[[#This Row],[Day of Week]]&lt;=5,RTO__3[[#This Row],[Hour]]&gt;=16,RTO__3[[#This Row],[Hour]]&lt;=19),"ON","OFF")</f>
        <v>OFF</v>
      </c>
      <c r="G87"/>
      <c r="H87"/>
      <c r="I87"/>
    </row>
    <row r="88" spans="1:9" x14ac:dyDescent="0.25">
      <c r="A88" s="29">
        <v>45838</v>
      </c>
      <c r="B88" s="47">
        <v>6</v>
      </c>
      <c r="C88" s="47">
        <v>1</v>
      </c>
      <c r="D88" s="47">
        <v>15</v>
      </c>
      <c r="E88" s="37">
        <v>39.054299999999998</v>
      </c>
      <c r="F88" s="47" t="str">
        <f>IF(AND(RTO__3[[#This Row],[Month]]&gt;4,RTO__3[[#This Row],[Month]]&lt;9,RTO__3[[#This Row],[Day of Week]]&lt;=5,RTO__3[[#This Row],[Hour]]&gt;=16,RTO__3[[#This Row],[Hour]]&lt;=19),"ON","OFF")</f>
        <v>OFF</v>
      </c>
      <c r="G88"/>
      <c r="H88"/>
      <c r="I88"/>
    </row>
    <row r="89" spans="1:9" x14ac:dyDescent="0.25">
      <c r="A89" s="29">
        <v>45838</v>
      </c>
      <c r="B89" s="47">
        <v>6</v>
      </c>
      <c r="C89" s="47">
        <v>1</v>
      </c>
      <c r="D89" s="47">
        <v>16</v>
      </c>
      <c r="E89" s="37">
        <v>46.611699999999999</v>
      </c>
      <c r="F89" s="47" t="str">
        <f>IF(AND(RTO__3[[#This Row],[Month]]&gt;4,RTO__3[[#This Row],[Month]]&lt;9,RTO__3[[#This Row],[Day of Week]]&lt;=5,RTO__3[[#This Row],[Hour]]&gt;=16,RTO__3[[#This Row],[Hour]]&lt;=19),"ON","OFF")</f>
        <v>ON</v>
      </c>
      <c r="G89"/>
      <c r="H89"/>
      <c r="I89"/>
    </row>
    <row r="90" spans="1:9" x14ac:dyDescent="0.25">
      <c r="A90" s="29">
        <v>45838</v>
      </c>
      <c r="B90" s="47">
        <v>6</v>
      </c>
      <c r="C90" s="47">
        <v>1</v>
      </c>
      <c r="D90" s="47">
        <v>17</v>
      </c>
      <c r="E90" s="37">
        <v>43.779200000000003</v>
      </c>
      <c r="F90" s="47" t="str">
        <f>IF(AND(RTO__3[[#This Row],[Month]]&gt;4,RTO__3[[#This Row],[Month]]&lt;9,RTO__3[[#This Row],[Day of Week]]&lt;=5,RTO__3[[#This Row],[Hour]]&gt;=16,RTO__3[[#This Row],[Hour]]&lt;=19),"ON","OFF")</f>
        <v>ON</v>
      </c>
      <c r="G90"/>
      <c r="H90"/>
      <c r="I90"/>
    </row>
    <row r="91" spans="1:9" x14ac:dyDescent="0.25">
      <c r="A91" s="29">
        <v>45838</v>
      </c>
      <c r="B91" s="47">
        <v>6</v>
      </c>
      <c r="C91" s="47">
        <v>1</v>
      </c>
      <c r="D91" s="47">
        <v>18</v>
      </c>
      <c r="E91" s="37">
        <v>60.119300000000003</v>
      </c>
      <c r="F91" s="47" t="str">
        <f>IF(AND(RTO__3[[#This Row],[Month]]&gt;4,RTO__3[[#This Row],[Month]]&lt;9,RTO__3[[#This Row],[Day of Week]]&lt;=5,RTO__3[[#This Row],[Hour]]&gt;=16,RTO__3[[#This Row],[Hour]]&lt;=19),"ON","OFF")</f>
        <v>ON</v>
      </c>
      <c r="G91"/>
      <c r="H91"/>
      <c r="I91"/>
    </row>
    <row r="92" spans="1:9" x14ac:dyDescent="0.25">
      <c r="A92" s="29">
        <v>45838</v>
      </c>
      <c r="B92" s="47">
        <v>6</v>
      </c>
      <c r="C92" s="47">
        <v>1</v>
      </c>
      <c r="D92" s="47">
        <v>19</v>
      </c>
      <c r="E92" s="37">
        <v>61.877299999999998</v>
      </c>
      <c r="F92" s="47" t="str">
        <f>IF(AND(RTO__3[[#This Row],[Month]]&gt;4,RTO__3[[#This Row],[Month]]&lt;9,RTO__3[[#This Row],[Day of Week]]&lt;=5,RTO__3[[#This Row],[Hour]]&gt;=16,RTO__3[[#This Row],[Hour]]&lt;=19),"ON","OFF")</f>
        <v>ON</v>
      </c>
      <c r="G92"/>
      <c r="H92"/>
      <c r="I92"/>
    </row>
    <row r="93" spans="1:9" x14ac:dyDescent="0.25">
      <c r="A93" s="29">
        <v>45838</v>
      </c>
      <c r="B93" s="47">
        <v>6</v>
      </c>
      <c r="C93" s="47">
        <v>1</v>
      </c>
      <c r="D93" s="47">
        <v>20</v>
      </c>
      <c r="E93" s="37">
        <v>117.95140000000001</v>
      </c>
      <c r="F93" s="47" t="str">
        <f>IF(AND(RTO__3[[#This Row],[Month]]&gt;4,RTO__3[[#This Row],[Month]]&lt;9,RTO__3[[#This Row],[Day of Week]]&lt;=5,RTO__3[[#This Row],[Hour]]&gt;=16,RTO__3[[#This Row],[Hour]]&lt;=19),"ON","OFF")</f>
        <v>OFF</v>
      </c>
      <c r="G93"/>
      <c r="H93"/>
      <c r="I93"/>
    </row>
    <row r="94" spans="1:9" x14ac:dyDescent="0.25">
      <c r="A94" s="29">
        <v>45838</v>
      </c>
      <c r="B94" s="47">
        <v>6</v>
      </c>
      <c r="C94" s="47">
        <v>1</v>
      </c>
      <c r="D94" s="47">
        <v>21</v>
      </c>
      <c r="E94" s="37">
        <v>57.347099999999998</v>
      </c>
      <c r="F94" s="47" t="str">
        <f>IF(AND(RTO__3[[#This Row],[Month]]&gt;4,RTO__3[[#This Row],[Month]]&lt;9,RTO__3[[#This Row],[Day of Week]]&lt;=5,RTO__3[[#This Row],[Hour]]&gt;=16,RTO__3[[#This Row],[Hour]]&lt;=19),"ON","OFF")</f>
        <v>OFF</v>
      </c>
      <c r="G94"/>
      <c r="H94"/>
      <c r="I94"/>
    </row>
    <row r="95" spans="1:9" x14ac:dyDescent="0.25">
      <c r="A95" s="29">
        <v>45838</v>
      </c>
      <c r="B95" s="47">
        <v>6</v>
      </c>
      <c r="C95" s="47">
        <v>1</v>
      </c>
      <c r="D95" s="47">
        <v>22</v>
      </c>
      <c r="E95" s="37">
        <v>105.32859999999999</v>
      </c>
      <c r="F95" s="47" t="str">
        <f>IF(AND(RTO__3[[#This Row],[Month]]&gt;4,RTO__3[[#This Row],[Month]]&lt;9,RTO__3[[#This Row],[Day of Week]]&lt;=5,RTO__3[[#This Row],[Hour]]&gt;=16,RTO__3[[#This Row],[Hour]]&lt;=19),"ON","OFF")</f>
        <v>OFF</v>
      </c>
      <c r="G95"/>
      <c r="H95"/>
      <c r="I95"/>
    </row>
    <row r="96" spans="1:9" x14ac:dyDescent="0.25">
      <c r="A96" s="29">
        <v>45838</v>
      </c>
      <c r="B96" s="47">
        <v>6</v>
      </c>
      <c r="C96" s="47">
        <v>1</v>
      </c>
      <c r="D96" s="47">
        <v>23</v>
      </c>
      <c r="E96" s="37">
        <v>63.443800000000003</v>
      </c>
      <c r="F96" s="47" t="str">
        <f>IF(AND(RTO__3[[#This Row],[Month]]&gt;4,RTO__3[[#This Row],[Month]]&lt;9,RTO__3[[#This Row],[Day of Week]]&lt;=5,RTO__3[[#This Row],[Hour]]&gt;=16,RTO__3[[#This Row],[Hour]]&lt;=19),"ON","OFF")</f>
        <v>OFF</v>
      </c>
      <c r="G96"/>
      <c r="H96"/>
      <c r="I96"/>
    </row>
    <row r="97" spans="1:9" x14ac:dyDescent="0.25">
      <c r="A97" s="29">
        <v>45838</v>
      </c>
      <c r="B97" s="47">
        <v>6</v>
      </c>
      <c r="C97" s="47">
        <v>1</v>
      </c>
      <c r="D97" s="47">
        <v>24</v>
      </c>
      <c r="E97" s="37">
        <v>42.215200000000003</v>
      </c>
      <c r="F97" s="47" t="str">
        <f>IF(AND(RTO__3[[#This Row],[Month]]&gt;4,RTO__3[[#This Row],[Month]]&lt;9,RTO__3[[#This Row],[Day of Week]]&lt;=5,RTO__3[[#This Row],[Hour]]&gt;=16,RTO__3[[#This Row],[Hour]]&lt;=19),"ON","OFF")</f>
        <v>OFF</v>
      </c>
      <c r="G97"/>
      <c r="H97"/>
      <c r="I97"/>
    </row>
    <row r="98" spans="1:9" x14ac:dyDescent="0.25">
      <c r="A98" s="29">
        <v>45839</v>
      </c>
      <c r="B98" s="47">
        <v>7</v>
      </c>
      <c r="C98" s="47">
        <v>2</v>
      </c>
      <c r="D98" s="47">
        <v>1</v>
      </c>
      <c r="E98" s="37">
        <v>36.446399999999997</v>
      </c>
      <c r="F98" s="47" t="str">
        <f>IF(AND(RTO__3[[#This Row],[Month]]&gt;4,RTO__3[[#This Row],[Month]]&lt;9,RTO__3[[#This Row],[Day of Week]]&lt;=5,RTO__3[[#This Row],[Hour]]&gt;=16,RTO__3[[#This Row],[Hour]]&lt;=19),"ON","OFF")</f>
        <v>OFF</v>
      </c>
      <c r="G98"/>
      <c r="H98"/>
      <c r="I98"/>
    </row>
    <row r="99" spans="1:9" x14ac:dyDescent="0.25">
      <c r="A99" s="29">
        <v>45839</v>
      </c>
      <c r="B99" s="47">
        <v>7</v>
      </c>
      <c r="C99" s="47">
        <v>2</v>
      </c>
      <c r="D99" s="47">
        <v>2</v>
      </c>
      <c r="E99" s="37">
        <v>39.4848</v>
      </c>
      <c r="F99" s="47" t="str">
        <f>IF(AND(RTO__3[[#This Row],[Month]]&gt;4,RTO__3[[#This Row],[Month]]&lt;9,RTO__3[[#This Row],[Day of Week]]&lt;=5,RTO__3[[#This Row],[Hour]]&gt;=16,RTO__3[[#This Row],[Hour]]&lt;=19),"ON","OFF")</f>
        <v>OFF</v>
      </c>
      <c r="G99"/>
      <c r="H99"/>
      <c r="I99"/>
    </row>
    <row r="100" spans="1:9" x14ac:dyDescent="0.25">
      <c r="A100" s="29">
        <v>45839</v>
      </c>
      <c r="B100" s="47">
        <v>7</v>
      </c>
      <c r="C100" s="47">
        <v>2</v>
      </c>
      <c r="D100" s="47">
        <v>3</v>
      </c>
      <c r="E100" s="37">
        <v>38.008800000000001</v>
      </c>
      <c r="F100" s="47" t="str">
        <f>IF(AND(RTO__3[[#This Row],[Month]]&gt;4,RTO__3[[#This Row],[Month]]&lt;9,RTO__3[[#This Row],[Day of Week]]&lt;=5,RTO__3[[#This Row],[Hour]]&gt;=16,RTO__3[[#This Row],[Hour]]&lt;=19),"ON","OFF")</f>
        <v>OFF</v>
      </c>
      <c r="G100"/>
      <c r="H100"/>
      <c r="I100"/>
    </row>
    <row r="101" spans="1:9" x14ac:dyDescent="0.25">
      <c r="A101" s="29">
        <v>45839</v>
      </c>
      <c r="B101" s="47">
        <v>7</v>
      </c>
      <c r="C101" s="47">
        <v>2</v>
      </c>
      <c r="D101" s="47">
        <v>4</v>
      </c>
      <c r="E101" s="37">
        <v>43.3093</v>
      </c>
      <c r="F101" s="47" t="str">
        <f>IF(AND(RTO__3[[#This Row],[Month]]&gt;4,RTO__3[[#This Row],[Month]]&lt;9,RTO__3[[#This Row],[Day of Week]]&lt;=5,RTO__3[[#This Row],[Hour]]&gt;=16,RTO__3[[#This Row],[Hour]]&lt;=19),"ON","OFF")</f>
        <v>OFF</v>
      </c>
      <c r="G101"/>
      <c r="H101"/>
      <c r="I101"/>
    </row>
    <row r="102" spans="1:9" x14ac:dyDescent="0.25">
      <c r="A102" s="29">
        <v>45839</v>
      </c>
      <c r="B102" s="47">
        <v>7</v>
      </c>
      <c r="C102" s="47">
        <v>2</v>
      </c>
      <c r="D102" s="47">
        <v>5</v>
      </c>
      <c r="E102" s="37">
        <v>38.940600000000003</v>
      </c>
      <c r="F102" s="47" t="str">
        <f>IF(AND(RTO__3[[#This Row],[Month]]&gt;4,RTO__3[[#This Row],[Month]]&lt;9,RTO__3[[#This Row],[Day of Week]]&lt;=5,RTO__3[[#This Row],[Hour]]&gt;=16,RTO__3[[#This Row],[Hour]]&lt;=19),"ON","OFF")</f>
        <v>OFF</v>
      </c>
      <c r="G102"/>
      <c r="H102"/>
      <c r="I102"/>
    </row>
    <row r="103" spans="1:9" x14ac:dyDescent="0.25">
      <c r="A103" s="29">
        <v>45839</v>
      </c>
      <c r="B103" s="47">
        <v>7</v>
      </c>
      <c r="C103" s="47">
        <v>2</v>
      </c>
      <c r="D103" s="47">
        <v>6</v>
      </c>
      <c r="E103" s="37">
        <v>50.421900000000001</v>
      </c>
      <c r="F103" s="47" t="str">
        <f>IF(AND(RTO__3[[#This Row],[Month]]&gt;4,RTO__3[[#This Row],[Month]]&lt;9,RTO__3[[#This Row],[Day of Week]]&lt;=5,RTO__3[[#This Row],[Hour]]&gt;=16,RTO__3[[#This Row],[Hour]]&lt;=19),"ON","OFF")</f>
        <v>OFF</v>
      </c>
      <c r="G103"/>
      <c r="H103"/>
      <c r="I103"/>
    </row>
    <row r="104" spans="1:9" x14ac:dyDescent="0.25">
      <c r="A104" s="29">
        <v>45839</v>
      </c>
      <c r="B104" s="47">
        <v>7</v>
      </c>
      <c r="C104" s="47">
        <v>2</v>
      </c>
      <c r="D104" s="47">
        <v>7</v>
      </c>
      <c r="E104" s="37">
        <v>30.143000000000001</v>
      </c>
      <c r="F104" s="47" t="str">
        <f>IF(AND(RTO__3[[#This Row],[Month]]&gt;4,RTO__3[[#This Row],[Month]]&lt;9,RTO__3[[#This Row],[Day of Week]]&lt;=5,RTO__3[[#This Row],[Hour]]&gt;=16,RTO__3[[#This Row],[Hour]]&lt;=19),"ON","OFF")</f>
        <v>OFF</v>
      </c>
      <c r="G104"/>
      <c r="H104"/>
      <c r="I104"/>
    </row>
    <row r="105" spans="1:9" x14ac:dyDescent="0.25">
      <c r="A105" s="29">
        <v>45839</v>
      </c>
      <c r="B105" s="47">
        <v>7</v>
      </c>
      <c r="C105" s="47">
        <v>2</v>
      </c>
      <c r="D105" s="47">
        <v>8</v>
      </c>
      <c r="E105" s="37">
        <v>28.964400000000001</v>
      </c>
      <c r="F105" s="47" t="str">
        <f>IF(AND(RTO__3[[#This Row],[Month]]&gt;4,RTO__3[[#This Row],[Month]]&lt;9,RTO__3[[#This Row],[Day of Week]]&lt;=5,RTO__3[[#This Row],[Hour]]&gt;=16,RTO__3[[#This Row],[Hour]]&lt;=19),"ON","OFF")</f>
        <v>OFF</v>
      </c>
      <c r="G105"/>
      <c r="H105"/>
      <c r="I105"/>
    </row>
    <row r="106" spans="1:9" x14ac:dyDescent="0.25">
      <c r="A106" s="29">
        <v>45839</v>
      </c>
      <c r="B106" s="47">
        <v>7</v>
      </c>
      <c r="C106" s="47">
        <v>2</v>
      </c>
      <c r="D106" s="47">
        <v>9</v>
      </c>
      <c r="E106" s="37">
        <v>35.945</v>
      </c>
      <c r="F106" s="47" t="str">
        <f>IF(AND(RTO__3[[#This Row],[Month]]&gt;4,RTO__3[[#This Row],[Month]]&lt;9,RTO__3[[#This Row],[Day of Week]]&lt;=5,RTO__3[[#This Row],[Hour]]&gt;=16,RTO__3[[#This Row],[Hour]]&lt;=19),"ON","OFF")</f>
        <v>OFF</v>
      </c>
      <c r="G106"/>
      <c r="H106"/>
      <c r="I106"/>
    </row>
    <row r="107" spans="1:9" x14ac:dyDescent="0.25">
      <c r="A107" s="29">
        <v>45839</v>
      </c>
      <c r="B107" s="47">
        <v>7</v>
      </c>
      <c r="C107" s="47">
        <v>2</v>
      </c>
      <c r="D107" s="47">
        <v>10</v>
      </c>
      <c r="E107" s="37">
        <v>39.640900000000002</v>
      </c>
      <c r="F107" s="47" t="str">
        <f>IF(AND(RTO__3[[#This Row],[Month]]&gt;4,RTO__3[[#This Row],[Month]]&lt;9,RTO__3[[#This Row],[Day of Week]]&lt;=5,RTO__3[[#This Row],[Hour]]&gt;=16,RTO__3[[#This Row],[Hour]]&lt;=19),"ON","OFF")</f>
        <v>OFF</v>
      </c>
      <c r="G107"/>
      <c r="H107"/>
      <c r="I107"/>
    </row>
    <row r="108" spans="1:9" x14ac:dyDescent="0.25">
      <c r="A108" s="29">
        <v>45839</v>
      </c>
      <c r="B108" s="47">
        <v>7</v>
      </c>
      <c r="C108" s="47">
        <v>2</v>
      </c>
      <c r="D108" s="47">
        <v>11</v>
      </c>
      <c r="E108" s="37">
        <v>22.1431</v>
      </c>
      <c r="F108" s="47" t="str">
        <f>IF(AND(RTO__3[[#This Row],[Month]]&gt;4,RTO__3[[#This Row],[Month]]&lt;9,RTO__3[[#This Row],[Day of Week]]&lt;=5,RTO__3[[#This Row],[Hour]]&gt;=16,RTO__3[[#This Row],[Hour]]&lt;=19),"ON","OFF")</f>
        <v>OFF</v>
      </c>
      <c r="G108"/>
      <c r="H108"/>
      <c r="I108"/>
    </row>
    <row r="109" spans="1:9" x14ac:dyDescent="0.25">
      <c r="A109" s="29">
        <v>45839</v>
      </c>
      <c r="B109" s="47">
        <v>7</v>
      </c>
      <c r="C109" s="47">
        <v>2</v>
      </c>
      <c r="D109" s="47">
        <v>12</v>
      </c>
      <c r="E109" s="37">
        <v>41.0777</v>
      </c>
      <c r="F109" s="47" t="str">
        <f>IF(AND(RTO__3[[#This Row],[Month]]&gt;4,RTO__3[[#This Row],[Month]]&lt;9,RTO__3[[#This Row],[Day of Week]]&lt;=5,RTO__3[[#This Row],[Hour]]&gt;=16,RTO__3[[#This Row],[Hour]]&lt;=19),"ON","OFF")</f>
        <v>OFF</v>
      </c>
      <c r="G109"/>
      <c r="H109"/>
      <c r="I109"/>
    </row>
    <row r="110" spans="1:9" x14ac:dyDescent="0.25">
      <c r="A110" s="29">
        <v>45839</v>
      </c>
      <c r="B110" s="47">
        <v>7</v>
      </c>
      <c r="C110" s="47">
        <v>2</v>
      </c>
      <c r="D110" s="47">
        <v>13</v>
      </c>
      <c r="E110" s="37">
        <v>38.128799999999998</v>
      </c>
      <c r="F110" s="47" t="str">
        <f>IF(AND(RTO__3[[#This Row],[Month]]&gt;4,RTO__3[[#This Row],[Month]]&lt;9,RTO__3[[#This Row],[Day of Week]]&lt;=5,RTO__3[[#This Row],[Hour]]&gt;=16,RTO__3[[#This Row],[Hour]]&lt;=19),"ON","OFF")</f>
        <v>OFF</v>
      </c>
      <c r="G110"/>
      <c r="H110"/>
      <c r="I110"/>
    </row>
    <row r="111" spans="1:9" x14ac:dyDescent="0.25">
      <c r="A111" s="29">
        <v>45839</v>
      </c>
      <c r="B111" s="47">
        <v>7</v>
      </c>
      <c r="C111" s="47">
        <v>2</v>
      </c>
      <c r="D111" s="47">
        <v>14</v>
      </c>
      <c r="E111" s="37">
        <v>51.1892</v>
      </c>
      <c r="F111" s="47" t="str">
        <f>IF(AND(RTO__3[[#This Row],[Month]]&gt;4,RTO__3[[#This Row],[Month]]&lt;9,RTO__3[[#This Row],[Day of Week]]&lt;=5,RTO__3[[#This Row],[Hour]]&gt;=16,RTO__3[[#This Row],[Hour]]&lt;=19),"ON","OFF")</f>
        <v>OFF</v>
      </c>
      <c r="G111"/>
      <c r="H111"/>
      <c r="I111"/>
    </row>
    <row r="112" spans="1:9" x14ac:dyDescent="0.25">
      <c r="A112" s="29">
        <v>45839</v>
      </c>
      <c r="B112" s="47">
        <v>7</v>
      </c>
      <c r="C112" s="47">
        <v>2</v>
      </c>
      <c r="D112" s="47">
        <v>15</v>
      </c>
      <c r="E112" s="37">
        <v>54.019300000000001</v>
      </c>
      <c r="F112" s="47" t="str">
        <f>IF(AND(RTO__3[[#This Row],[Month]]&gt;4,RTO__3[[#This Row],[Month]]&lt;9,RTO__3[[#This Row],[Day of Week]]&lt;=5,RTO__3[[#This Row],[Hour]]&gt;=16,RTO__3[[#This Row],[Hour]]&lt;=19),"ON","OFF")</f>
        <v>OFF</v>
      </c>
      <c r="G112"/>
      <c r="H112"/>
      <c r="I112"/>
    </row>
    <row r="113" spans="1:9" x14ac:dyDescent="0.25">
      <c r="A113" s="29">
        <v>45839</v>
      </c>
      <c r="B113" s="47">
        <v>7</v>
      </c>
      <c r="C113" s="47">
        <v>2</v>
      </c>
      <c r="D113" s="47">
        <v>16</v>
      </c>
      <c r="E113" s="37">
        <v>37.436500000000002</v>
      </c>
      <c r="F113" s="47" t="str">
        <f>IF(AND(RTO__3[[#This Row],[Month]]&gt;4,RTO__3[[#This Row],[Month]]&lt;9,RTO__3[[#This Row],[Day of Week]]&lt;=5,RTO__3[[#This Row],[Hour]]&gt;=16,RTO__3[[#This Row],[Hour]]&lt;=19),"ON","OFF")</f>
        <v>ON</v>
      </c>
      <c r="G113"/>
      <c r="H113"/>
      <c r="I113"/>
    </row>
    <row r="114" spans="1:9" x14ac:dyDescent="0.25">
      <c r="A114" s="29">
        <v>45839</v>
      </c>
      <c r="B114" s="47">
        <v>7</v>
      </c>
      <c r="C114" s="47">
        <v>2</v>
      </c>
      <c r="D114" s="47">
        <v>17</v>
      </c>
      <c r="E114" s="37">
        <v>38.356299999999997</v>
      </c>
      <c r="F114" s="47" t="str">
        <f>IF(AND(RTO__3[[#This Row],[Month]]&gt;4,RTO__3[[#This Row],[Month]]&lt;9,RTO__3[[#This Row],[Day of Week]]&lt;=5,RTO__3[[#This Row],[Hour]]&gt;=16,RTO__3[[#This Row],[Hour]]&lt;=19),"ON","OFF")</f>
        <v>ON</v>
      </c>
      <c r="G114"/>
      <c r="H114"/>
      <c r="I114"/>
    </row>
    <row r="115" spans="1:9" x14ac:dyDescent="0.25">
      <c r="A115" s="29">
        <v>45839</v>
      </c>
      <c r="B115" s="47">
        <v>7</v>
      </c>
      <c r="C115" s="47">
        <v>2</v>
      </c>
      <c r="D115" s="47">
        <v>18</v>
      </c>
      <c r="E115" s="37">
        <v>45.545699999999997</v>
      </c>
      <c r="F115" s="47" t="str">
        <f>IF(AND(RTO__3[[#This Row],[Month]]&gt;4,RTO__3[[#This Row],[Month]]&lt;9,RTO__3[[#This Row],[Day of Week]]&lt;=5,RTO__3[[#This Row],[Hour]]&gt;=16,RTO__3[[#This Row],[Hour]]&lt;=19),"ON","OFF")</f>
        <v>ON</v>
      </c>
      <c r="G115"/>
      <c r="H115"/>
      <c r="I115"/>
    </row>
    <row r="116" spans="1:9" x14ac:dyDescent="0.25">
      <c r="A116" s="29">
        <v>45839</v>
      </c>
      <c r="B116" s="47">
        <v>7</v>
      </c>
      <c r="C116" s="47">
        <v>2</v>
      </c>
      <c r="D116" s="47">
        <v>19</v>
      </c>
      <c r="E116" s="37">
        <v>40.818199999999997</v>
      </c>
      <c r="F116" s="47" t="str">
        <f>IF(AND(RTO__3[[#This Row],[Month]]&gt;4,RTO__3[[#This Row],[Month]]&lt;9,RTO__3[[#This Row],[Day of Week]]&lt;=5,RTO__3[[#This Row],[Hour]]&gt;=16,RTO__3[[#This Row],[Hour]]&lt;=19),"ON","OFF")</f>
        <v>ON</v>
      </c>
      <c r="G116"/>
      <c r="H116"/>
      <c r="I116"/>
    </row>
    <row r="117" spans="1:9" x14ac:dyDescent="0.25">
      <c r="A117" s="29">
        <v>45839</v>
      </c>
      <c r="B117" s="47">
        <v>7</v>
      </c>
      <c r="C117" s="47">
        <v>2</v>
      </c>
      <c r="D117" s="47">
        <v>20</v>
      </c>
      <c r="E117" s="37">
        <v>40.482500000000002</v>
      </c>
      <c r="F117" s="47" t="str">
        <f>IF(AND(RTO__3[[#This Row],[Month]]&gt;4,RTO__3[[#This Row],[Month]]&lt;9,RTO__3[[#This Row],[Day of Week]]&lt;=5,RTO__3[[#This Row],[Hour]]&gt;=16,RTO__3[[#This Row],[Hour]]&lt;=19),"ON","OFF")</f>
        <v>OFF</v>
      </c>
      <c r="G117"/>
      <c r="H117"/>
      <c r="I117"/>
    </row>
    <row r="118" spans="1:9" x14ac:dyDescent="0.25">
      <c r="A118" s="29">
        <v>45839</v>
      </c>
      <c r="B118" s="47">
        <v>7</v>
      </c>
      <c r="C118" s="47">
        <v>2</v>
      </c>
      <c r="D118" s="47">
        <v>21</v>
      </c>
      <c r="E118" s="37">
        <v>39.0717</v>
      </c>
      <c r="F118" s="47" t="str">
        <f>IF(AND(RTO__3[[#This Row],[Month]]&gt;4,RTO__3[[#This Row],[Month]]&lt;9,RTO__3[[#This Row],[Day of Week]]&lt;=5,RTO__3[[#This Row],[Hour]]&gt;=16,RTO__3[[#This Row],[Hour]]&lt;=19),"ON","OFF")</f>
        <v>OFF</v>
      </c>
      <c r="G118"/>
      <c r="H118"/>
      <c r="I118"/>
    </row>
    <row r="119" spans="1:9" x14ac:dyDescent="0.25">
      <c r="A119" s="29">
        <v>45839</v>
      </c>
      <c r="B119" s="47">
        <v>7</v>
      </c>
      <c r="C119" s="47">
        <v>2</v>
      </c>
      <c r="D119" s="47">
        <v>22</v>
      </c>
      <c r="E119" s="37">
        <v>44.353999999999999</v>
      </c>
      <c r="F119" s="47" t="str">
        <f>IF(AND(RTO__3[[#This Row],[Month]]&gt;4,RTO__3[[#This Row],[Month]]&lt;9,RTO__3[[#This Row],[Day of Week]]&lt;=5,RTO__3[[#This Row],[Hour]]&gt;=16,RTO__3[[#This Row],[Hour]]&lt;=19),"ON","OFF")</f>
        <v>OFF</v>
      </c>
      <c r="G119"/>
      <c r="H119"/>
      <c r="I119"/>
    </row>
    <row r="120" spans="1:9" x14ac:dyDescent="0.25">
      <c r="A120" s="29">
        <v>45839</v>
      </c>
      <c r="B120" s="47">
        <v>7</v>
      </c>
      <c r="C120" s="47">
        <v>2</v>
      </c>
      <c r="D120" s="47">
        <v>23</v>
      </c>
      <c r="E120" s="37">
        <v>40.493699999999997</v>
      </c>
      <c r="F120" s="47" t="str">
        <f>IF(AND(RTO__3[[#This Row],[Month]]&gt;4,RTO__3[[#This Row],[Month]]&lt;9,RTO__3[[#This Row],[Day of Week]]&lt;=5,RTO__3[[#This Row],[Hour]]&gt;=16,RTO__3[[#This Row],[Hour]]&lt;=19),"ON","OFF")</f>
        <v>OFF</v>
      </c>
      <c r="G120"/>
      <c r="H120"/>
      <c r="I120"/>
    </row>
    <row r="121" spans="1:9" x14ac:dyDescent="0.25">
      <c r="A121" s="29">
        <v>45839</v>
      </c>
      <c r="B121" s="47">
        <v>7</v>
      </c>
      <c r="C121" s="47">
        <v>2</v>
      </c>
      <c r="D121" s="47">
        <v>24</v>
      </c>
      <c r="E121" s="37">
        <v>40.950600000000001</v>
      </c>
      <c r="F121" s="47" t="str">
        <f>IF(AND(RTO__3[[#This Row],[Month]]&gt;4,RTO__3[[#This Row],[Month]]&lt;9,RTO__3[[#This Row],[Day of Week]]&lt;=5,RTO__3[[#This Row],[Hour]]&gt;=16,RTO__3[[#This Row],[Hour]]&lt;=19),"ON","OFF")</f>
        <v>OFF</v>
      </c>
      <c r="G121"/>
      <c r="H121"/>
      <c r="I121"/>
    </row>
    <row r="122" spans="1:9" x14ac:dyDescent="0.25">
      <c r="A122" s="29">
        <v>45840</v>
      </c>
      <c r="B122" s="47">
        <v>7</v>
      </c>
      <c r="C122" s="47">
        <v>3</v>
      </c>
      <c r="D122" s="47">
        <v>1</v>
      </c>
      <c r="E122" s="37">
        <v>40.484299999999998</v>
      </c>
      <c r="F122" s="47" t="str">
        <f>IF(AND(RTO__3[[#This Row],[Month]]&gt;4,RTO__3[[#This Row],[Month]]&lt;9,RTO__3[[#This Row],[Day of Week]]&lt;=5,RTO__3[[#This Row],[Hour]]&gt;=16,RTO__3[[#This Row],[Hour]]&lt;=19),"ON","OFF")</f>
        <v>OFF</v>
      </c>
      <c r="G122"/>
      <c r="H122"/>
      <c r="I122"/>
    </row>
    <row r="123" spans="1:9" x14ac:dyDescent="0.25">
      <c r="A123" s="29">
        <v>45840</v>
      </c>
      <c r="B123" s="47">
        <v>7</v>
      </c>
      <c r="C123" s="47">
        <v>3</v>
      </c>
      <c r="D123" s="47">
        <v>2</v>
      </c>
      <c r="E123" s="37">
        <v>32.120699999999999</v>
      </c>
      <c r="F123" s="47" t="str">
        <f>IF(AND(RTO__3[[#This Row],[Month]]&gt;4,RTO__3[[#This Row],[Month]]&lt;9,RTO__3[[#This Row],[Day of Week]]&lt;=5,RTO__3[[#This Row],[Hour]]&gt;=16,RTO__3[[#This Row],[Hour]]&lt;=19),"ON","OFF")</f>
        <v>OFF</v>
      </c>
      <c r="G123"/>
      <c r="H123"/>
      <c r="I123"/>
    </row>
    <row r="124" spans="1:9" x14ac:dyDescent="0.25">
      <c r="A124" s="29">
        <v>45840</v>
      </c>
      <c r="B124" s="47">
        <v>7</v>
      </c>
      <c r="C124" s="47">
        <v>3</v>
      </c>
      <c r="D124" s="47">
        <v>3</v>
      </c>
      <c r="E124" s="37">
        <v>32.757399999999997</v>
      </c>
      <c r="F124" s="47" t="str">
        <f>IF(AND(RTO__3[[#This Row],[Month]]&gt;4,RTO__3[[#This Row],[Month]]&lt;9,RTO__3[[#This Row],[Day of Week]]&lt;=5,RTO__3[[#This Row],[Hour]]&gt;=16,RTO__3[[#This Row],[Hour]]&lt;=19),"ON","OFF")</f>
        <v>OFF</v>
      </c>
      <c r="G124"/>
      <c r="H124"/>
      <c r="I124"/>
    </row>
    <row r="125" spans="1:9" x14ac:dyDescent="0.25">
      <c r="A125" s="29">
        <v>45840</v>
      </c>
      <c r="B125" s="47">
        <v>7</v>
      </c>
      <c r="C125" s="47">
        <v>3</v>
      </c>
      <c r="D125" s="47">
        <v>4</v>
      </c>
      <c r="E125" s="37">
        <v>34.802700000000002</v>
      </c>
      <c r="F125" s="47" t="str">
        <f>IF(AND(RTO__3[[#This Row],[Month]]&gt;4,RTO__3[[#This Row],[Month]]&lt;9,RTO__3[[#This Row],[Day of Week]]&lt;=5,RTO__3[[#This Row],[Hour]]&gt;=16,RTO__3[[#This Row],[Hour]]&lt;=19),"ON","OFF")</f>
        <v>OFF</v>
      </c>
      <c r="G125"/>
      <c r="H125"/>
      <c r="I125"/>
    </row>
    <row r="126" spans="1:9" x14ac:dyDescent="0.25">
      <c r="A126" s="29">
        <v>45840</v>
      </c>
      <c r="B126" s="47">
        <v>7</v>
      </c>
      <c r="C126" s="47">
        <v>3</v>
      </c>
      <c r="D126" s="47">
        <v>5</v>
      </c>
      <c r="E126" s="37">
        <v>33.936599999999999</v>
      </c>
      <c r="F126" s="47" t="str">
        <f>IF(AND(RTO__3[[#This Row],[Month]]&gt;4,RTO__3[[#This Row],[Month]]&lt;9,RTO__3[[#This Row],[Day of Week]]&lt;=5,RTO__3[[#This Row],[Hour]]&gt;=16,RTO__3[[#This Row],[Hour]]&lt;=19),"ON","OFF")</f>
        <v>OFF</v>
      </c>
      <c r="G126"/>
      <c r="H126"/>
      <c r="I126"/>
    </row>
    <row r="127" spans="1:9" x14ac:dyDescent="0.25">
      <c r="A127" s="29">
        <v>45840</v>
      </c>
      <c r="B127" s="47">
        <v>7</v>
      </c>
      <c r="C127" s="47">
        <v>3</v>
      </c>
      <c r="D127" s="47">
        <v>6</v>
      </c>
      <c r="E127" s="37">
        <v>32.473700000000001</v>
      </c>
      <c r="F127" s="47" t="str">
        <f>IF(AND(RTO__3[[#This Row],[Month]]&gt;4,RTO__3[[#This Row],[Month]]&lt;9,RTO__3[[#This Row],[Day of Week]]&lt;=5,RTO__3[[#This Row],[Hour]]&gt;=16,RTO__3[[#This Row],[Hour]]&lt;=19),"ON","OFF")</f>
        <v>OFF</v>
      </c>
      <c r="G127"/>
      <c r="H127"/>
      <c r="I127"/>
    </row>
    <row r="128" spans="1:9" x14ac:dyDescent="0.25">
      <c r="A128" s="29">
        <v>45840</v>
      </c>
      <c r="B128" s="47">
        <v>7</v>
      </c>
      <c r="C128" s="47">
        <v>3</v>
      </c>
      <c r="D128" s="47">
        <v>7</v>
      </c>
      <c r="E128" s="37">
        <v>29.404299999999999</v>
      </c>
      <c r="F128" s="47" t="str">
        <f>IF(AND(RTO__3[[#This Row],[Month]]&gt;4,RTO__3[[#This Row],[Month]]&lt;9,RTO__3[[#This Row],[Day of Week]]&lt;=5,RTO__3[[#This Row],[Hour]]&gt;=16,RTO__3[[#This Row],[Hour]]&lt;=19),"ON","OFF")</f>
        <v>OFF</v>
      </c>
      <c r="G128"/>
      <c r="H128"/>
      <c r="I128"/>
    </row>
    <row r="129" spans="1:9" x14ac:dyDescent="0.25">
      <c r="A129" s="29">
        <v>45840</v>
      </c>
      <c r="B129" s="47">
        <v>7</v>
      </c>
      <c r="C129" s="47">
        <v>3</v>
      </c>
      <c r="D129" s="47">
        <v>8</v>
      </c>
      <c r="E129" s="37">
        <v>27.944199999999999</v>
      </c>
      <c r="F129" s="47" t="str">
        <f>IF(AND(RTO__3[[#This Row],[Month]]&gt;4,RTO__3[[#This Row],[Month]]&lt;9,RTO__3[[#This Row],[Day of Week]]&lt;=5,RTO__3[[#This Row],[Hour]]&gt;=16,RTO__3[[#This Row],[Hour]]&lt;=19),"ON","OFF")</f>
        <v>OFF</v>
      </c>
      <c r="G129"/>
      <c r="H129"/>
      <c r="I129"/>
    </row>
    <row r="130" spans="1:9" x14ac:dyDescent="0.25">
      <c r="A130" s="29">
        <v>45840</v>
      </c>
      <c r="B130" s="47">
        <v>7</v>
      </c>
      <c r="C130" s="47">
        <v>3</v>
      </c>
      <c r="D130" s="47">
        <v>9</v>
      </c>
      <c r="E130" s="37">
        <v>29.488199999999999</v>
      </c>
      <c r="F130" s="47" t="str">
        <f>IF(AND(RTO__3[[#This Row],[Month]]&gt;4,RTO__3[[#This Row],[Month]]&lt;9,RTO__3[[#This Row],[Day of Week]]&lt;=5,RTO__3[[#This Row],[Hour]]&gt;=16,RTO__3[[#This Row],[Hour]]&lt;=19),"ON","OFF")</f>
        <v>OFF</v>
      </c>
      <c r="G130"/>
      <c r="H130"/>
      <c r="I130"/>
    </row>
    <row r="131" spans="1:9" x14ac:dyDescent="0.25">
      <c r="A131" s="29">
        <v>45840</v>
      </c>
      <c r="B131" s="47">
        <v>7</v>
      </c>
      <c r="C131" s="47">
        <v>3</v>
      </c>
      <c r="D131" s="47">
        <v>10</v>
      </c>
      <c r="E131" s="37">
        <v>30.022500000000001</v>
      </c>
      <c r="F131" s="47" t="str">
        <f>IF(AND(RTO__3[[#This Row],[Month]]&gt;4,RTO__3[[#This Row],[Month]]&lt;9,RTO__3[[#This Row],[Day of Week]]&lt;=5,RTO__3[[#This Row],[Hour]]&gt;=16,RTO__3[[#This Row],[Hour]]&lt;=19),"ON","OFF")</f>
        <v>OFF</v>
      </c>
      <c r="G131"/>
      <c r="H131"/>
      <c r="I131"/>
    </row>
    <row r="132" spans="1:9" x14ac:dyDescent="0.25">
      <c r="A132" s="29">
        <v>45840</v>
      </c>
      <c r="B132" s="47">
        <v>7</v>
      </c>
      <c r="C132" s="47">
        <v>3</v>
      </c>
      <c r="D132" s="47">
        <v>11</v>
      </c>
      <c r="E132" s="37">
        <v>30.742699999999999</v>
      </c>
      <c r="F132" s="47" t="str">
        <f>IF(AND(RTO__3[[#This Row],[Month]]&gt;4,RTO__3[[#This Row],[Month]]&lt;9,RTO__3[[#This Row],[Day of Week]]&lt;=5,RTO__3[[#This Row],[Hour]]&gt;=16,RTO__3[[#This Row],[Hour]]&lt;=19),"ON","OFF")</f>
        <v>OFF</v>
      </c>
      <c r="G132"/>
      <c r="H132"/>
      <c r="I132"/>
    </row>
    <row r="133" spans="1:9" x14ac:dyDescent="0.25">
      <c r="A133" s="29">
        <v>45840</v>
      </c>
      <c r="B133" s="47">
        <v>7</v>
      </c>
      <c r="C133" s="47">
        <v>3</v>
      </c>
      <c r="D133" s="47">
        <v>12</v>
      </c>
      <c r="E133" s="37">
        <v>31.160399999999999</v>
      </c>
      <c r="F133" s="47" t="str">
        <f>IF(AND(RTO__3[[#This Row],[Month]]&gt;4,RTO__3[[#This Row],[Month]]&lt;9,RTO__3[[#This Row],[Day of Week]]&lt;=5,RTO__3[[#This Row],[Hour]]&gt;=16,RTO__3[[#This Row],[Hour]]&lt;=19),"ON","OFF")</f>
        <v>OFF</v>
      </c>
      <c r="G133"/>
      <c r="H133"/>
      <c r="I133"/>
    </row>
    <row r="134" spans="1:9" x14ac:dyDescent="0.25">
      <c r="A134" s="29">
        <v>45840</v>
      </c>
      <c r="B134" s="47">
        <v>7</v>
      </c>
      <c r="C134" s="47">
        <v>3</v>
      </c>
      <c r="D134" s="47">
        <v>13</v>
      </c>
      <c r="E134" s="37">
        <v>32.137099999999997</v>
      </c>
      <c r="F134" s="47" t="str">
        <f>IF(AND(RTO__3[[#This Row],[Month]]&gt;4,RTO__3[[#This Row],[Month]]&lt;9,RTO__3[[#This Row],[Day of Week]]&lt;=5,RTO__3[[#This Row],[Hour]]&gt;=16,RTO__3[[#This Row],[Hour]]&lt;=19),"ON","OFF")</f>
        <v>OFF</v>
      </c>
      <c r="G134"/>
      <c r="H134"/>
      <c r="I134"/>
    </row>
    <row r="135" spans="1:9" x14ac:dyDescent="0.25">
      <c r="A135" s="29">
        <v>45840</v>
      </c>
      <c r="B135" s="47">
        <v>7</v>
      </c>
      <c r="C135" s="47">
        <v>3</v>
      </c>
      <c r="D135" s="47">
        <v>14</v>
      </c>
      <c r="E135" s="37">
        <v>34.302599999999998</v>
      </c>
      <c r="F135" s="47" t="str">
        <f>IF(AND(RTO__3[[#This Row],[Month]]&gt;4,RTO__3[[#This Row],[Month]]&lt;9,RTO__3[[#This Row],[Day of Week]]&lt;=5,RTO__3[[#This Row],[Hour]]&gt;=16,RTO__3[[#This Row],[Hour]]&lt;=19),"ON","OFF")</f>
        <v>OFF</v>
      </c>
      <c r="G135"/>
      <c r="H135"/>
      <c r="I135"/>
    </row>
    <row r="136" spans="1:9" x14ac:dyDescent="0.25">
      <c r="A136" s="29">
        <v>45840</v>
      </c>
      <c r="B136" s="47">
        <v>7</v>
      </c>
      <c r="C136" s="47">
        <v>3</v>
      </c>
      <c r="D136" s="47">
        <v>15</v>
      </c>
      <c r="E136" s="37">
        <v>30.2044</v>
      </c>
      <c r="F136" s="47" t="str">
        <f>IF(AND(RTO__3[[#This Row],[Month]]&gt;4,RTO__3[[#This Row],[Month]]&lt;9,RTO__3[[#This Row],[Day of Week]]&lt;=5,RTO__3[[#This Row],[Hour]]&gt;=16,RTO__3[[#This Row],[Hour]]&lt;=19),"ON","OFF")</f>
        <v>OFF</v>
      </c>
      <c r="G136"/>
      <c r="H136"/>
      <c r="I136"/>
    </row>
    <row r="137" spans="1:9" x14ac:dyDescent="0.25">
      <c r="A137" s="29">
        <v>45840</v>
      </c>
      <c r="B137" s="47">
        <v>7</v>
      </c>
      <c r="C137" s="47">
        <v>3</v>
      </c>
      <c r="D137" s="47">
        <v>16</v>
      </c>
      <c r="E137" s="37">
        <v>32.758600000000001</v>
      </c>
      <c r="F137" s="47" t="str">
        <f>IF(AND(RTO__3[[#This Row],[Month]]&gt;4,RTO__3[[#This Row],[Month]]&lt;9,RTO__3[[#This Row],[Day of Week]]&lt;=5,RTO__3[[#This Row],[Hour]]&gt;=16,RTO__3[[#This Row],[Hour]]&lt;=19),"ON","OFF")</f>
        <v>ON</v>
      </c>
      <c r="G137"/>
      <c r="H137"/>
      <c r="I137"/>
    </row>
    <row r="138" spans="1:9" x14ac:dyDescent="0.25">
      <c r="A138" s="29">
        <v>45840</v>
      </c>
      <c r="B138" s="47">
        <v>7</v>
      </c>
      <c r="C138" s="47">
        <v>3</v>
      </c>
      <c r="D138" s="47">
        <v>17</v>
      </c>
      <c r="E138" s="37">
        <v>22.4343</v>
      </c>
      <c r="F138" s="47" t="str">
        <f>IF(AND(RTO__3[[#This Row],[Month]]&gt;4,RTO__3[[#This Row],[Month]]&lt;9,RTO__3[[#This Row],[Day of Week]]&lt;=5,RTO__3[[#This Row],[Hour]]&gt;=16,RTO__3[[#This Row],[Hour]]&lt;=19),"ON","OFF")</f>
        <v>ON</v>
      </c>
      <c r="G138"/>
      <c r="H138"/>
      <c r="I138"/>
    </row>
    <row r="139" spans="1:9" x14ac:dyDescent="0.25">
      <c r="A139" s="29">
        <v>45840</v>
      </c>
      <c r="B139" s="47">
        <v>7</v>
      </c>
      <c r="C139" s="47">
        <v>3</v>
      </c>
      <c r="D139" s="47">
        <v>18</v>
      </c>
      <c r="E139" s="37">
        <v>19.839700000000001</v>
      </c>
      <c r="F139" s="47" t="str">
        <f>IF(AND(RTO__3[[#This Row],[Month]]&gt;4,RTO__3[[#This Row],[Month]]&lt;9,RTO__3[[#This Row],[Day of Week]]&lt;=5,RTO__3[[#This Row],[Hour]]&gt;=16,RTO__3[[#This Row],[Hour]]&lt;=19),"ON","OFF")</f>
        <v>ON</v>
      </c>
      <c r="G139"/>
      <c r="H139"/>
      <c r="I139"/>
    </row>
    <row r="140" spans="1:9" x14ac:dyDescent="0.25">
      <c r="A140" s="29">
        <v>45840</v>
      </c>
      <c r="B140" s="47">
        <v>7</v>
      </c>
      <c r="C140" s="47">
        <v>3</v>
      </c>
      <c r="D140" s="47">
        <v>19</v>
      </c>
      <c r="E140" s="37">
        <v>24.060600000000001</v>
      </c>
      <c r="F140" s="47" t="str">
        <f>IF(AND(RTO__3[[#This Row],[Month]]&gt;4,RTO__3[[#This Row],[Month]]&lt;9,RTO__3[[#This Row],[Day of Week]]&lt;=5,RTO__3[[#This Row],[Hour]]&gt;=16,RTO__3[[#This Row],[Hour]]&lt;=19),"ON","OFF")</f>
        <v>ON</v>
      </c>
      <c r="G140"/>
      <c r="H140"/>
      <c r="I140"/>
    </row>
    <row r="141" spans="1:9" x14ac:dyDescent="0.25">
      <c r="A141" s="29">
        <v>45840</v>
      </c>
      <c r="B141" s="47">
        <v>7</v>
      </c>
      <c r="C141" s="47">
        <v>3</v>
      </c>
      <c r="D141" s="47">
        <v>20</v>
      </c>
      <c r="E141" s="37">
        <v>24.4193</v>
      </c>
      <c r="F141" s="47" t="str">
        <f>IF(AND(RTO__3[[#This Row],[Month]]&gt;4,RTO__3[[#This Row],[Month]]&lt;9,RTO__3[[#This Row],[Day of Week]]&lt;=5,RTO__3[[#This Row],[Hour]]&gt;=16,RTO__3[[#This Row],[Hour]]&lt;=19),"ON","OFF")</f>
        <v>OFF</v>
      </c>
      <c r="G141"/>
      <c r="H141"/>
      <c r="I141"/>
    </row>
    <row r="142" spans="1:9" x14ac:dyDescent="0.25">
      <c r="A142" s="29">
        <v>45840</v>
      </c>
      <c r="B142" s="47">
        <v>7</v>
      </c>
      <c r="C142" s="47">
        <v>3</v>
      </c>
      <c r="D142" s="47">
        <v>21</v>
      </c>
      <c r="E142" s="37">
        <v>22.468</v>
      </c>
      <c r="F142" s="47" t="str">
        <f>IF(AND(RTO__3[[#This Row],[Month]]&gt;4,RTO__3[[#This Row],[Month]]&lt;9,RTO__3[[#This Row],[Day of Week]]&lt;=5,RTO__3[[#This Row],[Hour]]&gt;=16,RTO__3[[#This Row],[Hour]]&lt;=19),"ON","OFF")</f>
        <v>OFF</v>
      </c>
      <c r="G142"/>
      <c r="H142"/>
      <c r="I142"/>
    </row>
    <row r="143" spans="1:9" x14ac:dyDescent="0.25">
      <c r="A143" s="29">
        <v>45840</v>
      </c>
      <c r="B143" s="47">
        <v>7</v>
      </c>
      <c r="C143" s="47">
        <v>3</v>
      </c>
      <c r="D143" s="47">
        <v>22</v>
      </c>
      <c r="E143" s="37">
        <v>21.605799999999999</v>
      </c>
      <c r="F143" s="47" t="str">
        <f>IF(AND(RTO__3[[#This Row],[Month]]&gt;4,RTO__3[[#This Row],[Month]]&lt;9,RTO__3[[#This Row],[Day of Week]]&lt;=5,RTO__3[[#This Row],[Hour]]&gt;=16,RTO__3[[#This Row],[Hour]]&lt;=19),"ON","OFF")</f>
        <v>OFF</v>
      </c>
      <c r="G143"/>
      <c r="H143"/>
      <c r="I143"/>
    </row>
    <row r="144" spans="1:9" x14ac:dyDescent="0.25">
      <c r="A144" s="29">
        <v>45840</v>
      </c>
      <c r="B144" s="47">
        <v>7</v>
      </c>
      <c r="C144" s="47">
        <v>3</v>
      </c>
      <c r="D144" s="47">
        <v>23</v>
      </c>
      <c r="E144" s="37">
        <v>27.366700000000002</v>
      </c>
      <c r="F144" s="47" t="str">
        <f>IF(AND(RTO__3[[#This Row],[Month]]&gt;4,RTO__3[[#This Row],[Month]]&lt;9,RTO__3[[#This Row],[Day of Week]]&lt;=5,RTO__3[[#This Row],[Hour]]&gt;=16,RTO__3[[#This Row],[Hour]]&lt;=19),"ON","OFF")</f>
        <v>OFF</v>
      </c>
      <c r="G144"/>
      <c r="H144"/>
      <c r="I144"/>
    </row>
    <row r="145" spans="1:9" x14ac:dyDescent="0.25">
      <c r="A145" s="29">
        <v>45840</v>
      </c>
      <c r="B145" s="47">
        <v>7</v>
      </c>
      <c r="C145" s="47">
        <v>3</v>
      </c>
      <c r="D145" s="47">
        <v>24</v>
      </c>
      <c r="E145" s="37">
        <v>27.988399999999999</v>
      </c>
      <c r="F145" s="47" t="str">
        <f>IF(AND(RTO__3[[#This Row],[Month]]&gt;4,RTO__3[[#This Row],[Month]]&lt;9,RTO__3[[#This Row],[Day of Week]]&lt;=5,RTO__3[[#This Row],[Hour]]&gt;=16,RTO__3[[#This Row],[Hour]]&lt;=19),"ON","OFF")</f>
        <v>OFF</v>
      </c>
      <c r="G145"/>
      <c r="H145"/>
      <c r="I145"/>
    </row>
    <row r="146" spans="1:9" x14ac:dyDescent="0.25">
      <c r="A146" s="29">
        <v>45841</v>
      </c>
      <c r="B146" s="47">
        <v>7</v>
      </c>
      <c r="C146" s="47">
        <v>4</v>
      </c>
      <c r="D146" s="47">
        <v>1</v>
      </c>
      <c r="E146" s="37">
        <v>39.485900000000001</v>
      </c>
      <c r="F146" s="47" t="str">
        <f>IF(AND(RTO__3[[#This Row],[Month]]&gt;4,RTO__3[[#This Row],[Month]]&lt;9,RTO__3[[#This Row],[Day of Week]]&lt;=5,RTO__3[[#This Row],[Hour]]&gt;=16,RTO__3[[#This Row],[Hour]]&lt;=19),"ON","OFF")</f>
        <v>OFF</v>
      </c>
      <c r="G146"/>
      <c r="H146"/>
      <c r="I146"/>
    </row>
    <row r="147" spans="1:9" x14ac:dyDescent="0.25">
      <c r="A147" s="29">
        <v>45841</v>
      </c>
      <c r="B147" s="47">
        <v>7</v>
      </c>
      <c r="C147" s="47">
        <v>4</v>
      </c>
      <c r="D147" s="47">
        <v>2</v>
      </c>
      <c r="E147" s="37">
        <v>30.2255</v>
      </c>
      <c r="F147" s="47" t="str">
        <f>IF(AND(RTO__3[[#This Row],[Month]]&gt;4,RTO__3[[#This Row],[Month]]&lt;9,RTO__3[[#This Row],[Day of Week]]&lt;=5,RTO__3[[#This Row],[Hour]]&gt;=16,RTO__3[[#This Row],[Hour]]&lt;=19),"ON","OFF")</f>
        <v>OFF</v>
      </c>
      <c r="G147"/>
      <c r="H147"/>
      <c r="I147"/>
    </row>
    <row r="148" spans="1:9" x14ac:dyDescent="0.25">
      <c r="A148" s="29">
        <v>45841</v>
      </c>
      <c r="B148" s="47">
        <v>7</v>
      </c>
      <c r="C148" s="47">
        <v>4</v>
      </c>
      <c r="D148" s="47">
        <v>3</v>
      </c>
      <c r="E148" s="37">
        <v>31.393899999999999</v>
      </c>
      <c r="F148" s="47" t="str">
        <f>IF(AND(RTO__3[[#This Row],[Month]]&gt;4,RTO__3[[#This Row],[Month]]&lt;9,RTO__3[[#This Row],[Day of Week]]&lt;=5,RTO__3[[#This Row],[Hour]]&gt;=16,RTO__3[[#This Row],[Hour]]&lt;=19),"ON","OFF")</f>
        <v>OFF</v>
      </c>
      <c r="G148"/>
      <c r="H148"/>
      <c r="I148"/>
    </row>
    <row r="149" spans="1:9" x14ac:dyDescent="0.25">
      <c r="A149" s="29">
        <v>45841</v>
      </c>
      <c r="B149" s="47">
        <v>7</v>
      </c>
      <c r="C149" s="47">
        <v>4</v>
      </c>
      <c r="D149" s="47">
        <v>4</v>
      </c>
      <c r="E149" s="37">
        <v>34.049300000000002</v>
      </c>
      <c r="F149" s="47" t="str">
        <f>IF(AND(RTO__3[[#This Row],[Month]]&gt;4,RTO__3[[#This Row],[Month]]&lt;9,RTO__3[[#This Row],[Day of Week]]&lt;=5,RTO__3[[#This Row],[Hour]]&gt;=16,RTO__3[[#This Row],[Hour]]&lt;=19),"ON","OFF")</f>
        <v>OFF</v>
      </c>
      <c r="G149"/>
      <c r="H149"/>
      <c r="I149"/>
    </row>
    <row r="150" spans="1:9" x14ac:dyDescent="0.25">
      <c r="A150" s="29">
        <v>45841</v>
      </c>
      <c r="B150" s="47">
        <v>7</v>
      </c>
      <c r="C150" s="47">
        <v>4</v>
      </c>
      <c r="D150" s="47">
        <v>5</v>
      </c>
      <c r="E150" s="37">
        <v>35.043599999999998</v>
      </c>
      <c r="F150" s="47" t="str">
        <f>IF(AND(RTO__3[[#This Row],[Month]]&gt;4,RTO__3[[#This Row],[Month]]&lt;9,RTO__3[[#This Row],[Day of Week]]&lt;=5,RTO__3[[#This Row],[Hour]]&gt;=16,RTO__3[[#This Row],[Hour]]&lt;=19),"ON","OFF")</f>
        <v>OFF</v>
      </c>
      <c r="G150"/>
      <c r="H150"/>
      <c r="I150"/>
    </row>
    <row r="151" spans="1:9" x14ac:dyDescent="0.25">
      <c r="A151" s="29">
        <v>45841</v>
      </c>
      <c r="B151" s="47">
        <v>7</v>
      </c>
      <c r="C151" s="47">
        <v>4</v>
      </c>
      <c r="D151" s="47">
        <v>6</v>
      </c>
      <c r="E151" s="37">
        <v>33.883400000000002</v>
      </c>
      <c r="F151" s="47" t="str">
        <f>IF(AND(RTO__3[[#This Row],[Month]]&gt;4,RTO__3[[#This Row],[Month]]&lt;9,RTO__3[[#This Row],[Day of Week]]&lt;=5,RTO__3[[#This Row],[Hour]]&gt;=16,RTO__3[[#This Row],[Hour]]&lt;=19),"ON","OFF")</f>
        <v>OFF</v>
      </c>
      <c r="G151"/>
      <c r="H151"/>
      <c r="I151"/>
    </row>
    <row r="152" spans="1:9" x14ac:dyDescent="0.25">
      <c r="A152" s="29">
        <v>45841</v>
      </c>
      <c r="B152" s="47">
        <v>7</v>
      </c>
      <c r="C152" s="47">
        <v>4</v>
      </c>
      <c r="D152" s="47">
        <v>7</v>
      </c>
      <c r="E152" s="37">
        <v>22.475899999999999</v>
      </c>
      <c r="F152" s="47" t="str">
        <f>IF(AND(RTO__3[[#This Row],[Month]]&gt;4,RTO__3[[#This Row],[Month]]&lt;9,RTO__3[[#This Row],[Day of Week]]&lt;=5,RTO__3[[#This Row],[Hour]]&gt;=16,RTO__3[[#This Row],[Hour]]&lt;=19),"ON","OFF")</f>
        <v>OFF</v>
      </c>
      <c r="G152"/>
      <c r="H152"/>
      <c r="I152"/>
    </row>
    <row r="153" spans="1:9" x14ac:dyDescent="0.25">
      <c r="A153" s="29">
        <v>45841</v>
      </c>
      <c r="B153" s="47">
        <v>7</v>
      </c>
      <c r="C153" s="47">
        <v>4</v>
      </c>
      <c r="D153" s="47">
        <v>8</v>
      </c>
      <c r="E153" s="37">
        <v>24.502600000000001</v>
      </c>
      <c r="F153" s="47" t="str">
        <f>IF(AND(RTO__3[[#This Row],[Month]]&gt;4,RTO__3[[#This Row],[Month]]&lt;9,RTO__3[[#This Row],[Day of Week]]&lt;=5,RTO__3[[#This Row],[Hour]]&gt;=16,RTO__3[[#This Row],[Hour]]&lt;=19),"ON","OFF")</f>
        <v>OFF</v>
      </c>
      <c r="G153"/>
      <c r="H153"/>
      <c r="I153"/>
    </row>
    <row r="154" spans="1:9" x14ac:dyDescent="0.25">
      <c r="A154" s="29">
        <v>45841</v>
      </c>
      <c r="B154" s="47">
        <v>7</v>
      </c>
      <c r="C154" s="47">
        <v>4</v>
      </c>
      <c r="D154" s="47">
        <v>9</v>
      </c>
      <c r="E154" s="37">
        <v>23.151900000000001</v>
      </c>
      <c r="F154" s="47" t="str">
        <f>IF(AND(RTO__3[[#This Row],[Month]]&gt;4,RTO__3[[#This Row],[Month]]&lt;9,RTO__3[[#This Row],[Day of Week]]&lt;=5,RTO__3[[#This Row],[Hour]]&gt;=16,RTO__3[[#This Row],[Hour]]&lt;=19),"ON","OFF")</f>
        <v>OFF</v>
      </c>
      <c r="G154"/>
      <c r="H154"/>
      <c r="I154"/>
    </row>
    <row r="155" spans="1:9" x14ac:dyDescent="0.25">
      <c r="A155" s="29">
        <v>45841</v>
      </c>
      <c r="B155" s="47">
        <v>7</v>
      </c>
      <c r="C155" s="47">
        <v>4</v>
      </c>
      <c r="D155" s="47">
        <v>10</v>
      </c>
      <c r="E155" s="37">
        <v>20.805499999999999</v>
      </c>
      <c r="F155" s="47" t="str">
        <f>IF(AND(RTO__3[[#This Row],[Month]]&gt;4,RTO__3[[#This Row],[Month]]&lt;9,RTO__3[[#This Row],[Day of Week]]&lt;=5,RTO__3[[#This Row],[Hour]]&gt;=16,RTO__3[[#This Row],[Hour]]&lt;=19),"ON","OFF")</f>
        <v>OFF</v>
      </c>
      <c r="G155"/>
      <c r="H155"/>
      <c r="I155"/>
    </row>
    <row r="156" spans="1:9" x14ac:dyDescent="0.25">
      <c r="A156" s="29">
        <v>45841</v>
      </c>
      <c r="B156" s="47">
        <v>7</v>
      </c>
      <c r="C156" s="47">
        <v>4</v>
      </c>
      <c r="D156" s="47">
        <v>11</v>
      </c>
      <c r="E156" s="37">
        <v>21.478999999999999</v>
      </c>
      <c r="F156" s="47" t="str">
        <f>IF(AND(RTO__3[[#This Row],[Month]]&gt;4,RTO__3[[#This Row],[Month]]&lt;9,RTO__3[[#This Row],[Day of Week]]&lt;=5,RTO__3[[#This Row],[Hour]]&gt;=16,RTO__3[[#This Row],[Hour]]&lt;=19),"ON","OFF")</f>
        <v>OFF</v>
      </c>
      <c r="G156"/>
      <c r="H156"/>
      <c r="I156"/>
    </row>
    <row r="157" spans="1:9" x14ac:dyDescent="0.25">
      <c r="A157" s="29">
        <v>45841</v>
      </c>
      <c r="B157" s="47">
        <v>7</v>
      </c>
      <c r="C157" s="47">
        <v>4</v>
      </c>
      <c r="D157" s="47">
        <v>12</v>
      </c>
      <c r="E157" s="37">
        <v>21.2531</v>
      </c>
      <c r="F157" s="47" t="str">
        <f>IF(AND(RTO__3[[#This Row],[Month]]&gt;4,RTO__3[[#This Row],[Month]]&lt;9,RTO__3[[#This Row],[Day of Week]]&lt;=5,RTO__3[[#This Row],[Hour]]&gt;=16,RTO__3[[#This Row],[Hour]]&lt;=19),"ON","OFF")</f>
        <v>OFF</v>
      </c>
      <c r="G157"/>
      <c r="H157"/>
      <c r="I157"/>
    </row>
    <row r="158" spans="1:9" x14ac:dyDescent="0.25">
      <c r="A158" s="29">
        <v>45841</v>
      </c>
      <c r="B158" s="47">
        <v>7</v>
      </c>
      <c r="C158" s="47">
        <v>4</v>
      </c>
      <c r="D158" s="47">
        <v>13</v>
      </c>
      <c r="E158" s="37">
        <v>19.5947</v>
      </c>
      <c r="F158" s="47" t="str">
        <f>IF(AND(RTO__3[[#This Row],[Month]]&gt;4,RTO__3[[#This Row],[Month]]&lt;9,RTO__3[[#This Row],[Day of Week]]&lt;=5,RTO__3[[#This Row],[Hour]]&gt;=16,RTO__3[[#This Row],[Hour]]&lt;=19),"ON","OFF")</f>
        <v>OFF</v>
      </c>
      <c r="G158"/>
      <c r="H158"/>
      <c r="I158"/>
    </row>
    <row r="159" spans="1:9" x14ac:dyDescent="0.25">
      <c r="A159" s="29">
        <v>45841</v>
      </c>
      <c r="B159" s="47">
        <v>7</v>
      </c>
      <c r="C159" s="47">
        <v>4</v>
      </c>
      <c r="D159" s="47">
        <v>14</v>
      </c>
      <c r="E159" s="37">
        <v>20.161100000000001</v>
      </c>
      <c r="F159" s="47" t="str">
        <f>IF(AND(RTO__3[[#This Row],[Month]]&gt;4,RTO__3[[#This Row],[Month]]&lt;9,RTO__3[[#This Row],[Day of Week]]&lt;=5,RTO__3[[#This Row],[Hour]]&gt;=16,RTO__3[[#This Row],[Hour]]&lt;=19),"ON","OFF")</f>
        <v>OFF</v>
      </c>
      <c r="G159"/>
      <c r="H159"/>
      <c r="I159"/>
    </row>
    <row r="160" spans="1:9" x14ac:dyDescent="0.25">
      <c r="A160" s="29">
        <v>45841</v>
      </c>
      <c r="B160" s="47">
        <v>7</v>
      </c>
      <c r="C160" s="47">
        <v>4</v>
      </c>
      <c r="D160" s="47">
        <v>15</v>
      </c>
      <c r="E160" s="37">
        <v>21.897300000000001</v>
      </c>
      <c r="F160" s="47" t="str">
        <f>IF(AND(RTO__3[[#This Row],[Month]]&gt;4,RTO__3[[#This Row],[Month]]&lt;9,RTO__3[[#This Row],[Day of Week]]&lt;=5,RTO__3[[#This Row],[Hour]]&gt;=16,RTO__3[[#This Row],[Hour]]&lt;=19),"ON","OFF")</f>
        <v>OFF</v>
      </c>
      <c r="G160"/>
      <c r="H160"/>
      <c r="I160"/>
    </row>
    <row r="161" spans="1:9" x14ac:dyDescent="0.25">
      <c r="A161" s="29">
        <v>45841</v>
      </c>
      <c r="B161" s="47">
        <v>7</v>
      </c>
      <c r="C161" s="47">
        <v>4</v>
      </c>
      <c r="D161" s="47">
        <v>16</v>
      </c>
      <c r="E161" s="37">
        <v>22.863299999999999</v>
      </c>
      <c r="F161" s="47" t="str">
        <f>IF(AND(RTO__3[[#This Row],[Month]]&gt;4,RTO__3[[#This Row],[Month]]&lt;9,RTO__3[[#This Row],[Day of Week]]&lt;=5,RTO__3[[#This Row],[Hour]]&gt;=16,RTO__3[[#This Row],[Hour]]&lt;=19),"ON","OFF")</f>
        <v>ON</v>
      </c>
      <c r="G161"/>
      <c r="H161"/>
      <c r="I161"/>
    </row>
    <row r="162" spans="1:9" x14ac:dyDescent="0.25">
      <c r="A162" s="29">
        <v>45841</v>
      </c>
      <c r="B162" s="47">
        <v>7</v>
      </c>
      <c r="C162" s="47">
        <v>4</v>
      </c>
      <c r="D162" s="47">
        <v>17</v>
      </c>
      <c r="E162" s="37">
        <v>20.003</v>
      </c>
      <c r="F162" s="47" t="str">
        <f>IF(AND(RTO__3[[#This Row],[Month]]&gt;4,RTO__3[[#This Row],[Month]]&lt;9,RTO__3[[#This Row],[Day of Week]]&lt;=5,RTO__3[[#This Row],[Hour]]&gt;=16,RTO__3[[#This Row],[Hour]]&lt;=19),"ON","OFF")</f>
        <v>ON</v>
      </c>
      <c r="G162"/>
      <c r="H162"/>
      <c r="I162"/>
    </row>
    <row r="163" spans="1:9" x14ac:dyDescent="0.25">
      <c r="A163" s="29">
        <v>45841</v>
      </c>
      <c r="B163" s="47">
        <v>7</v>
      </c>
      <c r="C163" s="47">
        <v>4</v>
      </c>
      <c r="D163" s="47">
        <v>18</v>
      </c>
      <c r="E163" s="37">
        <v>22.537400000000002</v>
      </c>
      <c r="F163" s="47" t="str">
        <f>IF(AND(RTO__3[[#This Row],[Month]]&gt;4,RTO__3[[#This Row],[Month]]&lt;9,RTO__3[[#This Row],[Day of Week]]&lt;=5,RTO__3[[#This Row],[Hour]]&gt;=16,RTO__3[[#This Row],[Hour]]&lt;=19),"ON","OFF")</f>
        <v>ON</v>
      </c>
      <c r="G163"/>
      <c r="H163"/>
      <c r="I163"/>
    </row>
    <row r="164" spans="1:9" x14ac:dyDescent="0.25">
      <c r="A164" s="29">
        <v>45841</v>
      </c>
      <c r="B164" s="47">
        <v>7</v>
      </c>
      <c r="C164" s="47">
        <v>4</v>
      </c>
      <c r="D164" s="47">
        <v>19</v>
      </c>
      <c r="E164" s="37">
        <v>27.999099999999999</v>
      </c>
      <c r="F164" s="47" t="str">
        <f>IF(AND(RTO__3[[#This Row],[Month]]&gt;4,RTO__3[[#This Row],[Month]]&lt;9,RTO__3[[#This Row],[Day of Week]]&lt;=5,RTO__3[[#This Row],[Hour]]&gt;=16,RTO__3[[#This Row],[Hour]]&lt;=19),"ON","OFF")</f>
        <v>ON</v>
      </c>
      <c r="G164"/>
      <c r="H164"/>
      <c r="I164"/>
    </row>
    <row r="165" spans="1:9" x14ac:dyDescent="0.25">
      <c r="A165" s="29">
        <v>45841</v>
      </c>
      <c r="B165" s="47">
        <v>7</v>
      </c>
      <c r="C165" s="47">
        <v>4</v>
      </c>
      <c r="D165" s="47">
        <v>20</v>
      </c>
      <c r="E165" s="37">
        <v>25.758299999999998</v>
      </c>
      <c r="F165" s="47" t="str">
        <f>IF(AND(RTO__3[[#This Row],[Month]]&gt;4,RTO__3[[#This Row],[Month]]&lt;9,RTO__3[[#This Row],[Day of Week]]&lt;=5,RTO__3[[#This Row],[Hour]]&gt;=16,RTO__3[[#This Row],[Hour]]&lt;=19),"ON","OFF")</f>
        <v>OFF</v>
      </c>
      <c r="G165"/>
      <c r="H165"/>
      <c r="I165"/>
    </row>
    <row r="166" spans="1:9" x14ac:dyDescent="0.25">
      <c r="A166" s="29">
        <v>45841</v>
      </c>
      <c r="B166" s="47">
        <v>7</v>
      </c>
      <c r="C166" s="47">
        <v>4</v>
      </c>
      <c r="D166" s="47">
        <v>21</v>
      </c>
      <c r="E166" s="37">
        <v>24.8261</v>
      </c>
      <c r="F166" s="47" t="str">
        <f>IF(AND(RTO__3[[#This Row],[Month]]&gt;4,RTO__3[[#This Row],[Month]]&lt;9,RTO__3[[#This Row],[Day of Week]]&lt;=5,RTO__3[[#This Row],[Hour]]&gt;=16,RTO__3[[#This Row],[Hour]]&lt;=19),"ON","OFF")</f>
        <v>OFF</v>
      </c>
      <c r="G166"/>
      <c r="H166"/>
      <c r="I166"/>
    </row>
    <row r="167" spans="1:9" x14ac:dyDescent="0.25">
      <c r="A167" s="29">
        <v>45841</v>
      </c>
      <c r="B167" s="47">
        <v>7</v>
      </c>
      <c r="C167" s="47">
        <v>4</v>
      </c>
      <c r="D167" s="47">
        <v>22</v>
      </c>
      <c r="E167" s="37">
        <v>21.869900000000001</v>
      </c>
      <c r="F167" s="47" t="str">
        <f>IF(AND(RTO__3[[#This Row],[Month]]&gt;4,RTO__3[[#This Row],[Month]]&lt;9,RTO__3[[#This Row],[Day of Week]]&lt;=5,RTO__3[[#This Row],[Hour]]&gt;=16,RTO__3[[#This Row],[Hour]]&lt;=19),"ON","OFF")</f>
        <v>OFF</v>
      </c>
      <c r="G167"/>
      <c r="H167"/>
      <c r="I167"/>
    </row>
    <row r="168" spans="1:9" x14ac:dyDescent="0.25">
      <c r="A168" s="29">
        <v>45841</v>
      </c>
      <c r="B168" s="47">
        <v>7</v>
      </c>
      <c r="C168" s="47">
        <v>4</v>
      </c>
      <c r="D168" s="47">
        <v>23</v>
      </c>
      <c r="E168" s="37">
        <v>28.438400000000001</v>
      </c>
      <c r="F168" s="47" t="str">
        <f>IF(AND(RTO__3[[#This Row],[Month]]&gt;4,RTO__3[[#This Row],[Month]]&lt;9,RTO__3[[#This Row],[Day of Week]]&lt;=5,RTO__3[[#This Row],[Hour]]&gt;=16,RTO__3[[#This Row],[Hour]]&lt;=19),"ON","OFF")</f>
        <v>OFF</v>
      </c>
      <c r="G168"/>
      <c r="H168"/>
      <c r="I168"/>
    </row>
    <row r="169" spans="1:9" x14ac:dyDescent="0.25">
      <c r="A169" s="29">
        <v>45841</v>
      </c>
      <c r="B169" s="47">
        <v>7</v>
      </c>
      <c r="C169" s="47">
        <v>4</v>
      </c>
      <c r="D169" s="47">
        <v>24</v>
      </c>
      <c r="E169" s="37">
        <v>26.508500000000002</v>
      </c>
      <c r="F169" s="47" t="str">
        <f>IF(AND(RTO__3[[#This Row],[Month]]&gt;4,RTO__3[[#This Row],[Month]]&lt;9,RTO__3[[#This Row],[Day of Week]]&lt;=5,RTO__3[[#This Row],[Hour]]&gt;=16,RTO__3[[#This Row],[Hour]]&lt;=19),"ON","OFF")</f>
        <v>OFF</v>
      </c>
      <c r="G169"/>
      <c r="H169"/>
      <c r="I169"/>
    </row>
    <row r="170" spans="1:9" x14ac:dyDescent="0.25">
      <c r="A170" s="29">
        <v>45842</v>
      </c>
      <c r="B170" s="47">
        <v>7</v>
      </c>
      <c r="C170" s="47">
        <v>5</v>
      </c>
      <c r="D170" s="47">
        <v>1</v>
      </c>
      <c r="E170" s="37">
        <v>27.6876</v>
      </c>
      <c r="F170" s="47" t="str">
        <f>IF(AND(RTO__3[[#This Row],[Month]]&gt;4,RTO__3[[#This Row],[Month]]&lt;9,RTO__3[[#This Row],[Day of Week]]&lt;=5,RTO__3[[#This Row],[Hour]]&gt;=16,RTO__3[[#This Row],[Hour]]&lt;=19),"ON","OFF")</f>
        <v>OFF</v>
      </c>
      <c r="G170"/>
      <c r="H170"/>
      <c r="I170"/>
    </row>
    <row r="171" spans="1:9" x14ac:dyDescent="0.25">
      <c r="A171" s="29">
        <v>45842</v>
      </c>
      <c r="B171" s="47">
        <v>7</v>
      </c>
      <c r="C171" s="47">
        <v>5</v>
      </c>
      <c r="D171" s="47">
        <v>2</v>
      </c>
      <c r="E171" s="37">
        <v>30.314900000000002</v>
      </c>
      <c r="F171" s="47" t="str">
        <f>IF(AND(RTO__3[[#This Row],[Month]]&gt;4,RTO__3[[#This Row],[Month]]&lt;9,RTO__3[[#This Row],[Day of Week]]&lt;=5,RTO__3[[#This Row],[Hour]]&gt;=16,RTO__3[[#This Row],[Hour]]&lt;=19),"ON","OFF")</f>
        <v>OFF</v>
      </c>
      <c r="G171"/>
      <c r="H171"/>
      <c r="I171"/>
    </row>
    <row r="172" spans="1:9" x14ac:dyDescent="0.25">
      <c r="A172" s="29">
        <v>45842</v>
      </c>
      <c r="B172" s="47">
        <v>7</v>
      </c>
      <c r="C172" s="47">
        <v>5</v>
      </c>
      <c r="D172" s="47">
        <v>3</v>
      </c>
      <c r="E172" s="37">
        <v>30.514500000000002</v>
      </c>
      <c r="F172" s="47" t="str">
        <f>IF(AND(RTO__3[[#This Row],[Month]]&gt;4,RTO__3[[#This Row],[Month]]&lt;9,RTO__3[[#This Row],[Day of Week]]&lt;=5,RTO__3[[#This Row],[Hour]]&gt;=16,RTO__3[[#This Row],[Hour]]&lt;=19),"ON","OFF")</f>
        <v>OFF</v>
      </c>
      <c r="G172"/>
      <c r="H172"/>
      <c r="I172"/>
    </row>
    <row r="173" spans="1:9" x14ac:dyDescent="0.25">
      <c r="A173" s="29">
        <v>45842</v>
      </c>
      <c r="B173" s="47">
        <v>7</v>
      </c>
      <c r="C173" s="47">
        <v>5</v>
      </c>
      <c r="D173" s="47">
        <v>4</v>
      </c>
      <c r="E173" s="37">
        <v>31.335999999999999</v>
      </c>
      <c r="F173" s="47" t="str">
        <f>IF(AND(RTO__3[[#This Row],[Month]]&gt;4,RTO__3[[#This Row],[Month]]&lt;9,RTO__3[[#This Row],[Day of Week]]&lt;=5,RTO__3[[#This Row],[Hour]]&gt;=16,RTO__3[[#This Row],[Hour]]&lt;=19),"ON","OFF")</f>
        <v>OFF</v>
      </c>
      <c r="G173"/>
      <c r="H173"/>
      <c r="I173"/>
    </row>
    <row r="174" spans="1:9" x14ac:dyDescent="0.25">
      <c r="A174" s="29">
        <v>45842</v>
      </c>
      <c r="B174" s="47">
        <v>7</v>
      </c>
      <c r="C174" s="47">
        <v>5</v>
      </c>
      <c r="D174" s="47">
        <v>5</v>
      </c>
      <c r="E174" s="37">
        <v>29.921800000000001</v>
      </c>
      <c r="F174" s="47" t="str">
        <f>IF(AND(RTO__3[[#This Row],[Month]]&gt;4,RTO__3[[#This Row],[Month]]&lt;9,RTO__3[[#This Row],[Day of Week]]&lt;=5,RTO__3[[#This Row],[Hour]]&gt;=16,RTO__3[[#This Row],[Hour]]&lt;=19),"ON","OFF")</f>
        <v>OFF</v>
      </c>
      <c r="G174"/>
      <c r="H174"/>
      <c r="I174"/>
    </row>
    <row r="175" spans="1:9" x14ac:dyDescent="0.25">
      <c r="A175" s="29">
        <v>45842</v>
      </c>
      <c r="B175" s="47">
        <v>7</v>
      </c>
      <c r="C175" s="47">
        <v>5</v>
      </c>
      <c r="D175" s="47">
        <v>6</v>
      </c>
      <c r="E175" s="37">
        <v>31.7988</v>
      </c>
      <c r="F175" s="47" t="str">
        <f>IF(AND(RTO__3[[#This Row],[Month]]&gt;4,RTO__3[[#This Row],[Month]]&lt;9,RTO__3[[#This Row],[Day of Week]]&lt;=5,RTO__3[[#This Row],[Hour]]&gt;=16,RTO__3[[#This Row],[Hour]]&lt;=19),"ON","OFF")</f>
        <v>OFF</v>
      </c>
      <c r="G175"/>
      <c r="H175"/>
      <c r="I175"/>
    </row>
    <row r="176" spans="1:9" x14ac:dyDescent="0.25">
      <c r="A176" s="29">
        <v>45842</v>
      </c>
      <c r="B176" s="47">
        <v>7</v>
      </c>
      <c r="C176" s="47">
        <v>5</v>
      </c>
      <c r="D176" s="47">
        <v>7</v>
      </c>
      <c r="E176" s="37">
        <v>24.124400000000001</v>
      </c>
      <c r="F176" s="47" t="str">
        <f>IF(AND(RTO__3[[#This Row],[Month]]&gt;4,RTO__3[[#This Row],[Month]]&lt;9,RTO__3[[#This Row],[Day of Week]]&lt;=5,RTO__3[[#This Row],[Hour]]&gt;=16,RTO__3[[#This Row],[Hour]]&lt;=19),"ON","OFF")</f>
        <v>OFF</v>
      </c>
      <c r="G176"/>
      <c r="H176"/>
      <c r="I176"/>
    </row>
    <row r="177" spans="1:9" x14ac:dyDescent="0.25">
      <c r="A177" s="29">
        <v>45842</v>
      </c>
      <c r="B177" s="47">
        <v>7</v>
      </c>
      <c r="C177" s="47">
        <v>5</v>
      </c>
      <c r="D177" s="47">
        <v>8</v>
      </c>
      <c r="E177" s="37">
        <v>13.795199999999999</v>
      </c>
      <c r="F177" s="47" t="str">
        <f>IF(AND(RTO__3[[#This Row],[Month]]&gt;4,RTO__3[[#This Row],[Month]]&lt;9,RTO__3[[#This Row],[Day of Week]]&lt;=5,RTO__3[[#This Row],[Hour]]&gt;=16,RTO__3[[#This Row],[Hour]]&lt;=19),"ON","OFF")</f>
        <v>OFF</v>
      </c>
      <c r="G177"/>
      <c r="H177"/>
      <c r="I177"/>
    </row>
    <row r="178" spans="1:9" x14ac:dyDescent="0.25">
      <c r="A178" s="29">
        <v>45842</v>
      </c>
      <c r="B178" s="47">
        <v>7</v>
      </c>
      <c r="C178" s="47">
        <v>5</v>
      </c>
      <c r="D178" s="47">
        <v>9</v>
      </c>
      <c r="E178" s="37">
        <v>8.5336999999999996</v>
      </c>
      <c r="F178" s="47" t="str">
        <f>IF(AND(RTO__3[[#This Row],[Month]]&gt;4,RTO__3[[#This Row],[Month]]&lt;9,RTO__3[[#This Row],[Day of Week]]&lt;=5,RTO__3[[#This Row],[Hour]]&gt;=16,RTO__3[[#This Row],[Hour]]&lt;=19),"ON","OFF")</f>
        <v>OFF</v>
      </c>
      <c r="G178"/>
      <c r="H178"/>
      <c r="I178"/>
    </row>
    <row r="179" spans="1:9" x14ac:dyDescent="0.25">
      <c r="A179" s="29">
        <v>45842</v>
      </c>
      <c r="B179" s="47">
        <v>7</v>
      </c>
      <c r="C179" s="47">
        <v>5</v>
      </c>
      <c r="D179" s="47">
        <v>10</v>
      </c>
      <c r="E179" s="37">
        <v>7.7999000000000001</v>
      </c>
      <c r="F179" s="47" t="str">
        <f>IF(AND(RTO__3[[#This Row],[Month]]&gt;4,RTO__3[[#This Row],[Month]]&lt;9,RTO__3[[#This Row],[Day of Week]]&lt;=5,RTO__3[[#This Row],[Hour]]&gt;=16,RTO__3[[#This Row],[Hour]]&lt;=19),"ON","OFF")</f>
        <v>OFF</v>
      </c>
      <c r="G179"/>
      <c r="H179"/>
      <c r="I179"/>
    </row>
    <row r="180" spans="1:9" x14ac:dyDescent="0.25">
      <c r="A180" s="29">
        <v>45842</v>
      </c>
      <c r="B180" s="47">
        <v>7</v>
      </c>
      <c r="C180" s="47">
        <v>5</v>
      </c>
      <c r="D180" s="47">
        <v>11</v>
      </c>
      <c r="E180" s="37">
        <v>1.2589999999999999</v>
      </c>
      <c r="F180" s="47" t="str">
        <f>IF(AND(RTO__3[[#This Row],[Month]]&gt;4,RTO__3[[#This Row],[Month]]&lt;9,RTO__3[[#This Row],[Day of Week]]&lt;=5,RTO__3[[#This Row],[Hour]]&gt;=16,RTO__3[[#This Row],[Hour]]&lt;=19),"ON","OFF")</f>
        <v>OFF</v>
      </c>
      <c r="G180"/>
      <c r="H180"/>
      <c r="I180"/>
    </row>
    <row r="181" spans="1:9" x14ac:dyDescent="0.25">
      <c r="A181" s="29">
        <v>45842</v>
      </c>
      <c r="B181" s="47">
        <v>7</v>
      </c>
      <c r="C181" s="47">
        <v>5</v>
      </c>
      <c r="D181" s="47">
        <v>12</v>
      </c>
      <c r="E181" s="37">
        <v>13.4412</v>
      </c>
      <c r="F181" s="47" t="str">
        <f>IF(AND(RTO__3[[#This Row],[Month]]&gt;4,RTO__3[[#This Row],[Month]]&lt;9,RTO__3[[#This Row],[Day of Week]]&lt;=5,RTO__3[[#This Row],[Hour]]&gt;=16,RTO__3[[#This Row],[Hour]]&lt;=19),"ON","OFF")</f>
        <v>OFF</v>
      </c>
      <c r="G181"/>
      <c r="H181"/>
      <c r="I181"/>
    </row>
    <row r="182" spans="1:9" x14ac:dyDescent="0.25">
      <c r="A182" s="29">
        <v>45842</v>
      </c>
      <c r="B182" s="47">
        <v>7</v>
      </c>
      <c r="C182" s="47">
        <v>5</v>
      </c>
      <c r="D182" s="47">
        <v>13</v>
      </c>
      <c r="E182" s="37">
        <v>14.8527</v>
      </c>
      <c r="F182" s="47" t="str">
        <f>IF(AND(RTO__3[[#This Row],[Month]]&gt;4,RTO__3[[#This Row],[Month]]&lt;9,RTO__3[[#This Row],[Day of Week]]&lt;=5,RTO__3[[#This Row],[Hour]]&gt;=16,RTO__3[[#This Row],[Hour]]&lt;=19),"ON","OFF")</f>
        <v>OFF</v>
      </c>
      <c r="G182"/>
      <c r="H182"/>
      <c r="I182"/>
    </row>
    <row r="183" spans="1:9" x14ac:dyDescent="0.25">
      <c r="A183" s="29">
        <v>45842</v>
      </c>
      <c r="B183" s="47">
        <v>7</v>
      </c>
      <c r="C183" s="47">
        <v>5</v>
      </c>
      <c r="D183" s="47">
        <v>14</v>
      </c>
      <c r="E183" s="37">
        <v>15.311400000000001</v>
      </c>
      <c r="F183" s="47" t="str">
        <f>IF(AND(RTO__3[[#This Row],[Month]]&gt;4,RTO__3[[#This Row],[Month]]&lt;9,RTO__3[[#This Row],[Day of Week]]&lt;=5,RTO__3[[#This Row],[Hour]]&gt;=16,RTO__3[[#This Row],[Hour]]&lt;=19),"ON","OFF")</f>
        <v>OFF</v>
      </c>
      <c r="G183"/>
      <c r="H183"/>
      <c r="I183"/>
    </row>
    <row r="184" spans="1:9" x14ac:dyDescent="0.25">
      <c r="A184" s="29">
        <v>45842</v>
      </c>
      <c r="B184" s="47">
        <v>7</v>
      </c>
      <c r="C184" s="47">
        <v>5</v>
      </c>
      <c r="D184" s="47">
        <v>15</v>
      </c>
      <c r="E184" s="37">
        <v>15.622</v>
      </c>
      <c r="F184" s="47" t="str">
        <f>IF(AND(RTO__3[[#This Row],[Month]]&gt;4,RTO__3[[#This Row],[Month]]&lt;9,RTO__3[[#This Row],[Day of Week]]&lt;=5,RTO__3[[#This Row],[Hour]]&gt;=16,RTO__3[[#This Row],[Hour]]&lt;=19),"ON","OFF")</f>
        <v>OFF</v>
      </c>
      <c r="G184"/>
      <c r="H184"/>
      <c r="I184"/>
    </row>
    <row r="185" spans="1:9" x14ac:dyDescent="0.25">
      <c r="A185" s="29">
        <v>45842</v>
      </c>
      <c r="B185" s="47">
        <v>7</v>
      </c>
      <c r="C185" s="47">
        <v>5</v>
      </c>
      <c r="D185" s="47">
        <v>16</v>
      </c>
      <c r="E185" s="37">
        <v>16.008600000000001</v>
      </c>
      <c r="F185" s="47" t="str">
        <f>IF(AND(RTO__3[[#This Row],[Month]]&gt;4,RTO__3[[#This Row],[Month]]&lt;9,RTO__3[[#This Row],[Day of Week]]&lt;=5,RTO__3[[#This Row],[Hour]]&gt;=16,RTO__3[[#This Row],[Hour]]&lt;=19),"ON","OFF")</f>
        <v>ON</v>
      </c>
      <c r="G185"/>
      <c r="H185"/>
      <c r="I185"/>
    </row>
    <row r="186" spans="1:9" x14ac:dyDescent="0.25">
      <c r="A186" s="29">
        <v>45842</v>
      </c>
      <c r="B186" s="47">
        <v>7</v>
      </c>
      <c r="C186" s="47">
        <v>5</v>
      </c>
      <c r="D186" s="47">
        <v>17</v>
      </c>
      <c r="E186" s="37">
        <v>16.6083</v>
      </c>
      <c r="F186" s="47" t="str">
        <f>IF(AND(RTO__3[[#This Row],[Month]]&gt;4,RTO__3[[#This Row],[Month]]&lt;9,RTO__3[[#This Row],[Day of Week]]&lt;=5,RTO__3[[#This Row],[Hour]]&gt;=16,RTO__3[[#This Row],[Hour]]&lt;=19),"ON","OFF")</f>
        <v>ON</v>
      </c>
      <c r="G186"/>
      <c r="H186"/>
      <c r="I186"/>
    </row>
    <row r="187" spans="1:9" x14ac:dyDescent="0.25">
      <c r="A187" s="29">
        <v>45842</v>
      </c>
      <c r="B187" s="47">
        <v>7</v>
      </c>
      <c r="C187" s="47">
        <v>5</v>
      </c>
      <c r="D187" s="47">
        <v>18</v>
      </c>
      <c r="E187" s="37">
        <v>24.017399999999999</v>
      </c>
      <c r="F187" s="47" t="str">
        <f>IF(AND(RTO__3[[#This Row],[Month]]&gt;4,RTO__3[[#This Row],[Month]]&lt;9,RTO__3[[#This Row],[Day of Week]]&lt;=5,RTO__3[[#This Row],[Hour]]&gt;=16,RTO__3[[#This Row],[Hour]]&lt;=19),"ON","OFF")</f>
        <v>ON</v>
      </c>
      <c r="G187"/>
      <c r="H187"/>
      <c r="I187"/>
    </row>
    <row r="188" spans="1:9" x14ac:dyDescent="0.25">
      <c r="A188" s="29">
        <v>45842</v>
      </c>
      <c r="B188" s="47">
        <v>7</v>
      </c>
      <c r="C188" s="47">
        <v>5</v>
      </c>
      <c r="D188" s="47">
        <v>19</v>
      </c>
      <c r="E188" s="37">
        <v>27.618600000000001</v>
      </c>
      <c r="F188" s="47" t="str">
        <f>IF(AND(RTO__3[[#This Row],[Month]]&gt;4,RTO__3[[#This Row],[Month]]&lt;9,RTO__3[[#This Row],[Day of Week]]&lt;=5,RTO__3[[#This Row],[Hour]]&gt;=16,RTO__3[[#This Row],[Hour]]&lt;=19),"ON","OFF")</f>
        <v>ON</v>
      </c>
      <c r="G188"/>
      <c r="H188"/>
      <c r="I188"/>
    </row>
    <row r="189" spans="1:9" x14ac:dyDescent="0.25">
      <c r="A189" s="29">
        <v>45842</v>
      </c>
      <c r="B189" s="47">
        <v>7</v>
      </c>
      <c r="C189" s="47">
        <v>5</v>
      </c>
      <c r="D189" s="47">
        <v>20</v>
      </c>
      <c r="E189" s="37">
        <v>28.251300000000001</v>
      </c>
      <c r="F189" s="47" t="str">
        <f>IF(AND(RTO__3[[#This Row],[Month]]&gt;4,RTO__3[[#This Row],[Month]]&lt;9,RTO__3[[#This Row],[Day of Week]]&lt;=5,RTO__3[[#This Row],[Hour]]&gt;=16,RTO__3[[#This Row],[Hour]]&lt;=19),"ON","OFF")</f>
        <v>OFF</v>
      </c>
      <c r="G189"/>
      <c r="H189"/>
      <c r="I189"/>
    </row>
    <row r="190" spans="1:9" x14ac:dyDescent="0.25">
      <c r="A190" s="29">
        <v>45842</v>
      </c>
      <c r="B190" s="47">
        <v>7</v>
      </c>
      <c r="C190" s="47">
        <v>5</v>
      </c>
      <c r="D190" s="47">
        <v>21</v>
      </c>
      <c r="E190" s="37">
        <v>24.3584</v>
      </c>
      <c r="F190" s="47" t="str">
        <f>IF(AND(RTO__3[[#This Row],[Month]]&gt;4,RTO__3[[#This Row],[Month]]&lt;9,RTO__3[[#This Row],[Day of Week]]&lt;=5,RTO__3[[#This Row],[Hour]]&gt;=16,RTO__3[[#This Row],[Hour]]&lt;=19),"ON","OFF")</f>
        <v>OFF</v>
      </c>
      <c r="G190"/>
      <c r="H190"/>
      <c r="I190"/>
    </row>
    <row r="191" spans="1:9" x14ac:dyDescent="0.25">
      <c r="A191" s="29">
        <v>45842</v>
      </c>
      <c r="B191" s="47">
        <v>7</v>
      </c>
      <c r="C191" s="47">
        <v>5</v>
      </c>
      <c r="D191" s="47">
        <v>22</v>
      </c>
      <c r="E191" s="37">
        <v>24.484400000000001</v>
      </c>
      <c r="F191" s="47" t="str">
        <f>IF(AND(RTO__3[[#This Row],[Month]]&gt;4,RTO__3[[#This Row],[Month]]&lt;9,RTO__3[[#This Row],[Day of Week]]&lt;=5,RTO__3[[#This Row],[Hour]]&gt;=16,RTO__3[[#This Row],[Hour]]&lt;=19),"ON","OFF")</f>
        <v>OFF</v>
      </c>
      <c r="G191"/>
      <c r="H191"/>
      <c r="I191"/>
    </row>
    <row r="192" spans="1:9" x14ac:dyDescent="0.25">
      <c r="A192" s="29">
        <v>45842</v>
      </c>
      <c r="B192" s="47">
        <v>7</v>
      </c>
      <c r="C192" s="47">
        <v>5</v>
      </c>
      <c r="D192" s="47">
        <v>23</v>
      </c>
      <c r="E192" s="37">
        <v>25.1205</v>
      </c>
      <c r="F192" s="47" t="str">
        <f>IF(AND(RTO__3[[#This Row],[Month]]&gt;4,RTO__3[[#This Row],[Month]]&lt;9,RTO__3[[#This Row],[Day of Week]]&lt;=5,RTO__3[[#This Row],[Hour]]&gt;=16,RTO__3[[#This Row],[Hour]]&lt;=19),"ON","OFF")</f>
        <v>OFF</v>
      </c>
      <c r="G192"/>
      <c r="H192"/>
      <c r="I192"/>
    </row>
    <row r="193" spans="1:9" x14ac:dyDescent="0.25">
      <c r="A193" s="29">
        <v>45842</v>
      </c>
      <c r="B193" s="47">
        <v>7</v>
      </c>
      <c r="C193" s="47">
        <v>5</v>
      </c>
      <c r="D193" s="47">
        <v>24</v>
      </c>
      <c r="E193" s="37">
        <v>25.559899999999999</v>
      </c>
      <c r="F193" s="47" t="str">
        <f>IF(AND(RTO__3[[#This Row],[Month]]&gt;4,RTO__3[[#This Row],[Month]]&lt;9,RTO__3[[#This Row],[Day of Week]]&lt;=5,RTO__3[[#This Row],[Hour]]&gt;=16,RTO__3[[#This Row],[Hour]]&lt;=19),"ON","OFF")</f>
        <v>OFF</v>
      </c>
      <c r="G193"/>
      <c r="H193"/>
      <c r="I193"/>
    </row>
    <row r="194" spans="1:9" x14ac:dyDescent="0.25">
      <c r="A194" s="29">
        <v>45843</v>
      </c>
      <c r="B194" s="47">
        <v>7</v>
      </c>
      <c r="C194" s="47">
        <v>6</v>
      </c>
      <c r="D194" s="47">
        <v>1</v>
      </c>
      <c r="E194" s="37">
        <v>27.9605</v>
      </c>
      <c r="F194" s="47" t="str">
        <f>IF(AND(RTO__3[[#This Row],[Month]]&gt;4,RTO__3[[#This Row],[Month]]&lt;9,RTO__3[[#This Row],[Day of Week]]&lt;=5,RTO__3[[#This Row],[Hour]]&gt;=16,RTO__3[[#This Row],[Hour]]&lt;=19),"ON","OFF")</f>
        <v>OFF</v>
      </c>
      <c r="G194"/>
      <c r="H194"/>
      <c r="I194"/>
    </row>
    <row r="195" spans="1:9" x14ac:dyDescent="0.25">
      <c r="A195" s="29">
        <v>45843</v>
      </c>
      <c r="B195" s="47">
        <v>7</v>
      </c>
      <c r="C195" s="47">
        <v>6</v>
      </c>
      <c r="D195" s="47">
        <v>2</v>
      </c>
      <c r="E195" s="37">
        <v>22.390599999999999</v>
      </c>
      <c r="F195" s="47" t="str">
        <f>IF(AND(RTO__3[[#This Row],[Month]]&gt;4,RTO__3[[#This Row],[Month]]&lt;9,RTO__3[[#This Row],[Day of Week]]&lt;=5,RTO__3[[#This Row],[Hour]]&gt;=16,RTO__3[[#This Row],[Hour]]&lt;=19),"ON","OFF")</f>
        <v>OFF</v>
      </c>
      <c r="G195"/>
      <c r="H195"/>
      <c r="I195"/>
    </row>
    <row r="196" spans="1:9" x14ac:dyDescent="0.25">
      <c r="A196" s="29">
        <v>45843</v>
      </c>
      <c r="B196" s="47">
        <v>7</v>
      </c>
      <c r="C196" s="47">
        <v>6</v>
      </c>
      <c r="D196" s="47">
        <v>3</v>
      </c>
      <c r="E196" s="37">
        <v>21.720600000000001</v>
      </c>
      <c r="F196" s="47" t="str">
        <f>IF(AND(RTO__3[[#This Row],[Month]]&gt;4,RTO__3[[#This Row],[Month]]&lt;9,RTO__3[[#This Row],[Day of Week]]&lt;=5,RTO__3[[#This Row],[Hour]]&gt;=16,RTO__3[[#This Row],[Hour]]&lt;=19),"ON","OFF")</f>
        <v>OFF</v>
      </c>
      <c r="G196"/>
      <c r="H196"/>
      <c r="I196"/>
    </row>
    <row r="197" spans="1:9" x14ac:dyDescent="0.25">
      <c r="A197" s="29">
        <v>45843</v>
      </c>
      <c r="B197" s="47">
        <v>7</v>
      </c>
      <c r="C197" s="47">
        <v>6</v>
      </c>
      <c r="D197" s="47">
        <v>4</v>
      </c>
      <c r="E197" s="37">
        <v>23.993200000000002</v>
      </c>
      <c r="F197" s="47" t="str">
        <f>IF(AND(RTO__3[[#This Row],[Month]]&gt;4,RTO__3[[#This Row],[Month]]&lt;9,RTO__3[[#This Row],[Day of Week]]&lt;=5,RTO__3[[#This Row],[Hour]]&gt;=16,RTO__3[[#This Row],[Hour]]&lt;=19),"ON","OFF")</f>
        <v>OFF</v>
      </c>
      <c r="G197"/>
      <c r="H197"/>
      <c r="I197"/>
    </row>
    <row r="198" spans="1:9" x14ac:dyDescent="0.25">
      <c r="A198" s="29">
        <v>45843</v>
      </c>
      <c r="B198" s="47">
        <v>7</v>
      </c>
      <c r="C198" s="47">
        <v>6</v>
      </c>
      <c r="D198" s="47">
        <v>5</v>
      </c>
      <c r="E198" s="37">
        <v>25.4404</v>
      </c>
      <c r="F198" s="47" t="str">
        <f>IF(AND(RTO__3[[#This Row],[Month]]&gt;4,RTO__3[[#This Row],[Month]]&lt;9,RTO__3[[#This Row],[Day of Week]]&lt;=5,RTO__3[[#This Row],[Hour]]&gt;=16,RTO__3[[#This Row],[Hour]]&lt;=19),"ON","OFF")</f>
        <v>OFF</v>
      </c>
      <c r="G198"/>
      <c r="H198"/>
      <c r="I198"/>
    </row>
    <row r="199" spans="1:9" x14ac:dyDescent="0.25">
      <c r="A199" s="29">
        <v>45843</v>
      </c>
      <c r="B199" s="47">
        <v>7</v>
      </c>
      <c r="C199" s="47">
        <v>6</v>
      </c>
      <c r="D199" s="47">
        <v>6</v>
      </c>
      <c r="E199" s="37">
        <v>22.672699999999999</v>
      </c>
      <c r="F199" s="47" t="str">
        <f>IF(AND(RTO__3[[#This Row],[Month]]&gt;4,RTO__3[[#This Row],[Month]]&lt;9,RTO__3[[#This Row],[Day of Week]]&lt;=5,RTO__3[[#This Row],[Hour]]&gt;=16,RTO__3[[#This Row],[Hour]]&lt;=19),"ON","OFF")</f>
        <v>OFF</v>
      </c>
      <c r="G199"/>
      <c r="H199"/>
      <c r="I199"/>
    </row>
    <row r="200" spans="1:9" x14ac:dyDescent="0.25">
      <c r="A200" s="29">
        <v>45843</v>
      </c>
      <c r="B200" s="47">
        <v>7</v>
      </c>
      <c r="C200" s="47">
        <v>6</v>
      </c>
      <c r="D200" s="47">
        <v>7</v>
      </c>
      <c r="E200" s="37">
        <v>16.004100000000001</v>
      </c>
      <c r="F200" s="47" t="str">
        <f>IF(AND(RTO__3[[#This Row],[Month]]&gt;4,RTO__3[[#This Row],[Month]]&lt;9,RTO__3[[#This Row],[Day of Week]]&lt;=5,RTO__3[[#This Row],[Hour]]&gt;=16,RTO__3[[#This Row],[Hour]]&lt;=19),"ON","OFF")</f>
        <v>OFF</v>
      </c>
      <c r="G200"/>
      <c r="H200"/>
      <c r="I200"/>
    </row>
    <row r="201" spans="1:9" x14ac:dyDescent="0.25">
      <c r="A201" s="29">
        <v>45843</v>
      </c>
      <c r="B201" s="47">
        <v>7</v>
      </c>
      <c r="C201" s="47">
        <v>6</v>
      </c>
      <c r="D201" s="47">
        <v>8</v>
      </c>
      <c r="E201" s="37">
        <v>10.686</v>
      </c>
      <c r="F201" s="47" t="str">
        <f>IF(AND(RTO__3[[#This Row],[Month]]&gt;4,RTO__3[[#This Row],[Month]]&lt;9,RTO__3[[#This Row],[Day of Week]]&lt;=5,RTO__3[[#This Row],[Hour]]&gt;=16,RTO__3[[#This Row],[Hour]]&lt;=19),"ON","OFF")</f>
        <v>OFF</v>
      </c>
      <c r="G201"/>
      <c r="H201"/>
      <c r="I201"/>
    </row>
    <row r="202" spans="1:9" x14ac:dyDescent="0.25">
      <c r="A202" s="29">
        <v>45843</v>
      </c>
      <c r="B202" s="47">
        <v>7</v>
      </c>
      <c r="C202" s="47">
        <v>6</v>
      </c>
      <c r="D202" s="47">
        <v>9</v>
      </c>
      <c r="E202" s="37">
        <v>11.404199999999999</v>
      </c>
      <c r="F202" s="47" t="str">
        <f>IF(AND(RTO__3[[#This Row],[Month]]&gt;4,RTO__3[[#This Row],[Month]]&lt;9,RTO__3[[#This Row],[Day of Week]]&lt;=5,RTO__3[[#This Row],[Hour]]&gt;=16,RTO__3[[#This Row],[Hour]]&lt;=19),"ON","OFF")</f>
        <v>OFF</v>
      </c>
      <c r="G202"/>
      <c r="H202"/>
      <c r="I202"/>
    </row>
    <row r="203" spans="1:9" x14ac:dyDescent="0.25">
      <c r="A203" s="29">
        <v>45843</v>
      </c>
      <c r="B203" s="47">
        <v>7</v>
      </c>
      <c r="C203" s="47">
        <v>6</v>
      </c>
      <c r="D203" s="47">
        <v>10</v>
      </c>
      <c r="E203" s="37">
        <v>6.7618999999999998</v>
      </c>
      <c r="F203" s="47" t="str">
        <f>IF(AND(RTO__3[[#This Row],[Month]]&gt;4,RTO__3[[#This Row],[Month]]&lt;9,RTO__3[[#This Row],[Day of Week]]&lt;=5,RTO__3[[#This Row],[Hour]]&gt;=16,RTO__3[[#This Row],[Hour]]&lt;=19),"ON","OFF")</f>
        <v>OFF</v>
      </c>
      <c r="G203"/>
      <c r="H203"/>
      <c r="I203"/>
    </row>
    <row r="204" spans="1:9" x14ac:dyDescent="0.25">
      <c r="A204" s="29">
        <v>45843</v>
      </c>
      <c r="B204" s="47">
        <v>7</v>
      </c>
      <c r="C204" s="47">
        <v>6</v>
      </c>
      <c r="D204" s="47">
        <v>11</v>
      </c>
      <c r="E204" s="37">
        <v>10.214399999999999</v>
      </c>
      <c r="F204" s="47" t="str">
        <f>IF(AND(RTO__3[[#This Row],[Month]]&gt;4,RTO__3[[#This Row],[Month]]&lt;9,RTO__3[[#This Row],[Day of Week]]&lt;=5,RTO__3[[#This Row],[Hour]]&gt;=16,RTO__3[[#This Row],[Hour]]&lt;=19),"ON","OFF")</f>
        <v>OFF</v>
      </c>
      <c r="G204"/>
      <c r="H204"/>
      <c r="I204"/>
    </row>
    <row r="205" spans="1:9" x14ac:dyDescent="0.25">
      <c r="A205" s="29">
        <v>45843</v>
      </c>
      <c r="B205" s="47">
        <v>7</v>
      </c>
      <c r="C205" s="47">
        <v>6</v>
      </c>
      <c r="D205" s="47">
        <v>12</v>
      </c>
      <c r="E205" s="37">
        <v>18.4297</v>
      </c>
      <c r="F205" s="47" t="str">
        <f>IF(AND(RTO__3[[#This Row],[Month]]&gt;4,RTO__3[[#This Row],[Month]]&lt;9,RTO__3[[#This Row],[Day of Week]]&lt;=5,RTO__3[[#This Row],[Hour]]&gt;=16,RTO__3[[#This Row],[Hour]]&lt;=19),"ON","OFF")</f>
        <v>OFF</v>
      </c>
      <c r="G205"/>
      <c r="H205"/>
      <c r="I205"/>
    </row>
    <row r="206" spans="1:9" x14ac:dyDescent="0.25">
      <c r="A206" s="29">
        <v>45843</v>
      </c>
      <c r="B206" s="47">
        <v>7</v>
      </c>
      <c r="C206" s="47">
        <v>6</v>
      </c>
      <c r="D206" s="47">
        <v>13</v>
      </c>
      <c r="E206" s="37">
        <v>21.775700000000001</v>
      </c>
      <c r="F206" s="47" t="str">
        <f>IF(AND(RTO__3[[#This Row],[Month]]&gt;4,RTO__3[[#This Row],[Month]]&lt;9,RTO__3[[#This Row],[Day of Week]]&lt;=5,RTO__3[[#This Row],[Hour]]&gt;=16,RTO__3[[#This Row],[Hour]]&lt;=19),"ON","OFF")</f>
        <v>OFF</v>
      </c>
      <c r="G206"/>
      <c r="H206"/>
      <c r="I206"/>
    </row>
    <row r="207" spans="1:9" x14ac:dyDescent="0.25">
      <c r="A207" s="29">
        <v>45843</v>
      </c>
      <c r="B207" s="47">
        <v>7</v>
      </c>
      <c r="C207" s="47">
        <v>6</v>
      </c>
      <c r="D207" s="47">
        <v>14</v>
      </c>
      <c r="E207" s="37">
        <v>23.682400000000001</v>
      </c>
      <c r="F207" s="47" t="str">
        <f>IF(AND(RTO__3[[#This Row],[Month]]&gt;4,RTO__3[[#This Row],[Month]]&lt;9,RTO__3[[#This Row],[Day of Week]]&lt;=5,RTO__3[[#This Row],[Hour]]&gt;=16,RTO__3[[#This Row],[Hour]]&lt;=19),"ON","OFF")</f>
        <v>OFF</v>
      </c>
      <c r="G207"/>
      <c r="H207"/>
      <c r="I207"/>
    </row>
    <row r="208" spans="1:9" x14ac:dyDescent="0.25">
      <c r="A208" s="29">
        <v>45843</v>
      </c>
      <c r="B208" s="47">
        <v>7</v>
      </c>
      <c r="C208" s="47">
        <v>6</v>
      </c>
      <c r="D208" s="47">
        <v>15</v>
      </c>
      <c r="E208" s="37">
        <v>23.492899999999999</v>
      </c>
      <c r="F208" s="47" t="str">
        <f>IF(AND(RTO__3[[#This Row],[Month]]&gt;4,RTO__3[[#This Row],[Month]]&lt;9,RTO__3[[#This Row],[Day of Week]]&lt;=5,RTO__3[[#This Row],[Hour]]&gt;=16,RTO__3[[#This Row],[Hour]]&lt;=19),"ON","OFF")</f>
        <v>OFF</v>
      </c>
      <c r="G208"/>
      <c r="H208"/>
      <c r="I208"/>
    </row>
    <row r="209" spans="1:9" x14ac:dyDescent="0.25">
      <c r="A209" s="29">
        <v>45843</v>
      </c>
      <c r="B209" s="47">
        <v>7</v>
      </c>
      <c r="C209" s="47">
        <v>6</v>
      </c>
      <c r="D209" s="47">
        <v>16</v>
      </c>
      <c r="E209" s="37">
        <v>27.9009</v>
      </c>
      <c r="F209" s="47" t="str">
        <f>IF(AND(RTO__3[[#This Row],[Month]]&gt;4,RTO__3[[#This Row],[Month]]&lt;9,RTO__3[[#This Row],[Day of Week]]&lt;=5,RTO__3[[#This Row],[Hour]]&gt;=16,RTO__3[[#This Row],[Hour]]&lt;=19),"ON","OFF")</f>
        <v>OFF</v>
      </c>
      <c r="G209"/>
      <c r="H209"/>
      <c r="I209"/>
    </row>
    <row r="210" spans="1:9" x14ac:dyDescent="0.25">
      <c r="A210" s="29">
        <v>45843</v>
      </c>
      <c r="B210" s="47">
        <v>7</v>
      </c>
      <c r="C210" s="47">
        <v>6</v>
      </c>
      <c r="D210" s="47">
        <v>17</v>
      </c>
      <c r="E210" s="37">
        <v>34.4054</v>
      </c>
      <c r="F210" s="47" t="str">
        <f>IF(AND(RTO__3[[#This Row],[Month]]&gt;4,RTO__3[[#This Row],[Month]]&lt;9,RTO__3[[#This Row],[Day of Week]]&lt;=5,RTO__3[[#This Row],[Hour]]&gt;=16,RTO__3[[#This Row],[Hour]]&lt;=19),"ON","OFF")</f>
        <v>OFF</v>
      </c>
      <c r="G210"/>
      <c r="H210"/>
      <c r="I210"/>
    </row>
    <row r="211" spans="1:9" x14ac:dyDescent="0.25">
      <c r="A211" s="29">
        <v>45843</v>
      </c>
      <c r="B211" s="47">
        <v>7</v>
      </c>
      <c r="C211" s="47">
        <v>6</v>
      </c>
      <c r="D211" s="47">
        <v>18</v>
      </c>
      <c r="E211" s="37">
        <v>58.732900000000001</v>
      </c>
      <c r="F211" s="47" t="str">
        <f>IF(AND(RTO__3[[#This Row],[Month]]&gt;4,RTO__3[[#This Row],[Month]]&lt;9,RTO__3[[#This Row],[Day of Week]]&lt;=5,RTO__3[[#This Row],[Hour]]&gt;=16,RTO__3[[#This Row],[Hour]]&lt;=19),"ON","OFF")</f>
        <v>OFF</v>
      </c>
      <c r="G211"/>
      <c r="H211"/>
      <c r="I211"/>
    </row>
    <row r="212" spans="1:9" x14ac:dyDescent="0.25">
      <c r="A212" s="29">
        <v>45843</v>
      </c>
      <c r="B212" s="47">
        <v>7</v>
      </c>
      <c r="C212" s="47">
        <v>6</v>
      </c>
      <c r="D212" s="47">
        <v>19</v>
      </c>
      <c r="E212" s="37">
        <v>87.756600000000006</v>
      </c>
      <c r="F212" s="47" t="str">
        <f>IF(AND(RTO__3[[#This Row],[Month]]&gt;4,RTO__3[[#This Row],[Month]]&lt;9,RTO__3[[#This Row],[Day of Week]]&lt;=5,RTO__3[[#This Row],[Hour]]&gt;=16,RTO__3[[#This Row],[Hour]]&lt;=19),"ON","OFF")</f>
        <v>OFF</v>
      </c>
      <c r="G212"/>
      <c r="H212"/>
      <c r="I212"/>
    </row>
    <row r="213" spans="1:9" x14ac:dyDescent="0.25">
      <c r="A213" s="29">
        <v>45843</v>
      </c>
      <c r="B213" s="47">
        <v>7</v>
      </c>
      <c r="C213" s="47">
        <v>6</v>
      </c>
      <c r="D213" s="47">
        <v>20</v>
      </c>
      <c r="E213" s="37">
        <v>31.592600000000001</v>
      </c>
      <c r="F213" s="47" t="str">
        <f>IF(AND(RTO__3[[#This Row],[Month]]&gt;4,RTO__3[[#This Row],[Month]]&lt;9,RTO__3[[#This Row],[Day of Week]]&lt;=5,RTO__3[[#This Row],[Hour]]&gt;=16,RTO__3[[#This Row],[Hour]]&lt;=19),"ON","OFF")</f>
        <v>OFF</v>
      </c>
      <c r="G213"/>
      <c r="H213"/>
      <c r="I213"/>
    </row>
    <row r="214" spans="1:9" x14ac:dyDescent="0.25">
      <c r="A214" s="29">
        <v>45843</v>
      </c>
      <c r="B214" s="47">
        <v>7</v>
      </c>
      <c r="C214" s="47">
        <v>6</v>
      </c>
      <c r="D214" s="47">
        <v>21</v>
      </c>
      <c r="E214" s="37">
        <v>29.3367</v>
      </c>
      <c r="F214" s="47" t="str">
        <f>IF(AND(RTO__3[[#This Row],[Month]]&gt;4,RTO__3[[#This Row],[Month]]&lt;9,RTO__3[[#This Row],[Day of Week]]&lt;=5,RTO__3[[#This Row],[Hour]]&gt;=16,RTO__3[[#This Row],[Hour]]&lt;=19),"ON","OFF")</f>
        <v>OFF</v>
      </c>
      <c r="G214"/>
      <c r="H214"/>
      <c r="I214"/>
    </row>
    <row r="215" spans="1:9" x14ac:dyDescent="0.25">
      <c r="A215" s="29">
        <v>45843</v>
      </c>
      <c r="B215" s="47">
        <v>7</v>
      </c>
      <c r="C215" s="47">
        <v>6</v>
      </c>
      <c r="D215" s="47">
        <v>22</v>
      </c>
      <c r="E215" s="37">
        <v>29.066299999999998</v>
      </c>
      <c r="F215" s="47" t="str">
        <f>IF(AND(RTO__3[[#This Row],[Month]]&gt;4,RTO__3[[#This Row],[Month]]&lt;9,RTO__3[[#This Row],[Day of Week]]&lt;=5,RTO__3[[#This Row],[Hour]]&gt;=16,RTO__3[[#This Row],[Hour]]&lt;=19),"ON","OFF")</f>
        <v>OFF</v>
      </c>
      <c r="G215"/>
      <c r="H215"/>
      <c r="I215"/>
    </row>
    <row r="216" spans="1:9" x14ac:dyDescent="0.25">
      <c r="A216" s="29">
        <v>45843</v>
      </c>
      <c r="B216" s="47">
        <v>7</v>
      </c>
      <c r="C216" s="47">
        <v>6</v>
      </c>
      <c r="D216" s="47">
        <v>23</v>
      </c>
      <c r="E216" s="37">
        <v>27.052</v>
      </c>
      <c r="F216" s="47" t="str">
        <f>IF(AND(RTO__3[[#This Row],[Month]]&gt;4,RTO__3[[#This Row],[Month]]&lt;9,RTO__3[[#This Row],[Day of Week]]&lt;=5,RTO__3[[#This Row],[Hour]]&gt;=16,RTO__3[[#This Row],[Hour]]&lt;=19),"ON","OFF")</f>
        <v>OFF</v>
      </c>
      <c r="G216"/>
      <c r="H216"/>
      <c r="I216"/>
    </row>
    <row r="217" spans="1:9" x14ac:dyDescent="0.25">
      <c r="A217" s="29">
        <v>45843</v>
      </c>
      <c r="B217" s="47">
        <v>7</v>
      </c>
      <c r="C217" s="47">
        <v>6</v>
      </c>
      <c r="D217" s="47">
        <v>24</v>
      </c>
      <c r="E217" s="37">
        <v>24.027899999999999</v>
      </c>
      <c r="F217" s="47" t="str">
        <f>IF(AND(RTO__3[[#This Row],[Month]]&gt;4,RTO__3[[#This Row],[Month]]&lt;9,RTO__3[[#This Row],[Day of Week]]&lt;=5,RTO__3[[#This Row],[Hour]]&gt;=16,RTO__3[[#This Row],[Hour]]&lt;=19),"ON","OFF")</f>
        <v>OFF</v>
      </c>
      <c r="G217"/>
      <c r="H217"/>
      <c r="I217"/>
    </row>
    <row r="218" spans="1:9" x14ac:dyDescent="0.25">
      <c r="A218" s="29">
        <v>45844</v>
      </c>
      <c r="B218" s="47">
        <v>7</v>
      </c>
      <c r="C218" s="47">
        <v>7</v>
      </c>
      <c r="D218" s="47">
        <v>1</v>
      </c>
      <c r="E218" s="37">
        <v>26.266999999999999</v>
      </c>
      <c r="F218" s="47" t="str">
        <f>IF(AND(RTO__3[[#This Row],[Month]]&gt;4,RTO__3[[#This Row],[Month]]&lt;9,RTO__3[[#This Row],[Day of Week]]&lt;=5,RTO__3[[#This Row],[Hour]]&gt;=16,RTO__3[[#This Row],[Hour]]&lt;=19),"ON","OFF")</f>
        <v>OFF</v>
      </c>
      <c r="G218"/>
      <c r="H218"/>
      <c r="I218"/>
    </row>
    <row r="219" spans="1:9" x14ac:dyDescent="0.25">
      <c r="A219" s="29">
        <v>45844</v>
      </c>
      <c r="B219" s="47">
        <v>7</v>
      </c>
      <c r="C219" s="47">
        <v>7</v>
      </c>
      <c r="D219" s="47">
        <v>2</v>
      </c>
      <c r="E219" s="37">
        <v>25.573699999999999</v>
      </c>
      <c r="F219" s="47" t="str">
        <f>IF(AND(RTO__3[[#This Row],[Month]]&gt;4,RTO__3[[#This Row],[Month]]&lt;9,RTO__3[[#This Row],[Day of Week]]&lt;=5,RTO__3[[#This Row],[Hour]]&gt;=16,RTO__3[[#This Row],[Hour]]&lt;=19),"ON","OFF")</f>
        <v>OFF</v>
      </c>
      <c r="G219"/>
      <c r="H219"/>
      <c r="I219"/>
    </row>
    <row r="220" spans="1:9" x14ac:dyDescent="0.25">
      <c r="A220" s="29">
        <v>45844</v>
      </c>
      <c r="B220" s="47">
        <v>7</v>
      </c>
      <c r="C220" s="47">
        <v>7</v>
      </c>
      <c r="D220" s="47">
        <v>3</v>
      </c>
      <c r="E220" s="37">
        <v>24.985800000000001</v>
      </c>
      <c r="F220" s="47" t="str">
        <f>IF(AND(RTO__3[[#This Row],[Month]]&gt;4,RTO__3[[#This Row],[Month]]&lt;9,RTO__3[[#This Row],[Day of Week]]&lt;=5,RTO__3[[#This Row],[Hour]]&gt;=16,RTO__3[[#This Row],[Hour]]&lt;=19),"ON","OFF")</f>
        <v>OFF</v>
      </c>
      <c r="G220"/>
      <c r="H220"/>
      <c r="I220"/>
    </row>
    <row r="221" spans="1:9" x14ac:dyDescent="0.25">
      <c r="A221" s="29">
        <v>45844</v>
      </c>
      <c r="B221" s="47">
        <v>7</v>
      </c>
      <c r="C221" s="47">
        <v>7</v>
      </c>
      <c r="D221" s="47">
        <v>4</v>
      </c>
      <c r="E221" s="37">
        <v>24.0502</v>
      </c>
      <c r="F221" s="47" t="str">
        <f>IF(AND(RTO__3[[#This Row],[Month]]&gt;4,RTO__3[[#This Row],[Month]]&lt;9,RTO__3[[#This Row],[Day of Week]]&lt;=5,RTO__3[[#This Row],[Hour]]&gt;=16,RTO__3[[#This Row],[Hour]]&lt;=19),"ON","OFF")</f>
        <v>OFF</v>
      </c>
      <c r="G221"/>
      <c r="H221"/>
      <c r="I221"/>
    </row>
    <row r="222" spans="1:9" x14ac:dyDescent="0.25">
      <c r="A222" s="29">
        <v>45844</v>
      </c>
      <c r="B222" s="47">
        <v>7</v>
      </c>
      <c r="C222" s="47">
        <v>7</v>
      </c>
      <c r="D222" s="47">
        <v>5</v>
      </c>
      <c r="E222" s="37">
        <v>25.602799999999998</v>
      </c>
      <c r="F222" s="47" t="str">
        <f>IF(AND(RTO__3[[#This Row],[Month]]&gt;4,RTO__3[[#This Row],[Month]]&lt;9,RTO__3[[#This Row],[Day of Week]]&lt;=5,RTO__3[[#This Row],[Hour]]&gt;=16,RTO__3[[#This Row],[Hour]]&lt;=19),"ON","OFF")</f>
        <v>OFF</v>
      </c>
      <c r="G222"/>
      <c r="H222"/>
      <c r="I222"/>
    </row>
    <row r="223" spans="1:9" x14ac:dyDescent="0.25">
      <c r="A223" s="29">
        <v>45844</v>
      </c>
      <c r="B223" s="47">
        <v>7</v>
      </c>
      <c r="C223" s="47">
        <v>7</v>
      </c>
      <c r="D223" s="47">
        <v>6</v>
      </c>
      <c r="E223" s="37">
        <v>25.955400000000001</v>
      </c>
      <c r="F223" s="47" t="str">
        <f>IF(AND(RTO__3[[#This Row],[Month]]&gt;4,RTO__3[[#This Row],[Month]]&lt;9,RTO__3[[#This Row],[Day of Week]]&lt;=5,RTO__3[[#This Row],[Hour]]&gt;=16,RTO__3[[#This Row],[Hour]]&lt;=19),"ON","OFF")</f>
        <v>OFF</v>
      </c>
      <c r="G223"/>
      <c r="H223"/>
      <c r="I223"/>
    </row>
    <row r="224" spans="1:9" x14ac:dyDescent="0.25">
      <c r="A224" s="29">
        <v>45844</v>
      </c>
      <c r="B224" s="47">
        <v>7</v>
      </c>
      <c r="C224" s="47">
        <v>7</v>
      </c>
      <c r="D224" s="47">
        <v>7</v>
      </c>
      <c r="E224" s="37">
        <v>22.377700000000001</v>
      </c>
      <c r="F224" s="47" t="str">
        <f>IF(AND(RTO__3[[#This Row],[Month]]&gt;4,RTO__3[[#This Row],[Month]]&lt;9,RTO__3[[#This Row],[Day of Week]]&lt;=5,RTO__3[[#This Row],[Hour]]&gt;=16,RTO__3[[#This Row],[Hour]]&lt;=19),"ON","OFF")</f>
        <v>OFF</v>
      </c>
      <c r="G224"/>
      <c r="H224"/>
      <c r="I224"/>
    </row>
    <row r="225" spans="1:9" x14ac:dyDescent="0.25">
      <c r="A225" s="29">
        <v>45844</v>
      </c>
      <c r="B225" s="47">
        <v>7</v>
      </c>
      <c r="C225" s="47">
        <v>7</v>
      </c>
      <c r="D225" s="47">
        <v>8</v>
      </c>
      <c r="E225" s="37">
        <v>14.550599999999999</v>
      </c>
      <c r="F225" s="47" t="str">
        <f>IF(AND(RTO__3[[#This Row],[Month]]&gt;4,RTO__3[[#This Row],[Month]]&lt;9,RTO__3[[#This Row],[Day of Week]]&lt;=5,RTO__3[[#This Row],[Hour]]&gt;=16,RTO__3[[#This Row],[Hour]]&lt;=19),"ON","OFF")</f>
        <v>OFF</v>
      </c>
      <c r="G225"/>
      <c r="H225"/>
      <c r="I225"/>
    </row>
    <row r="226" spans="1:9" x14ac:dyDescent="0.25">
      <c r="A226" s="29">
        <v>45844</v>
      </c>
      <c r="B226" s="47">
        <v>7</v>
      </c>
      <c r="C226" s="47">
        <v>7</v>
      </c>
      <c r="D226" s="47">
        <v>9</v>
      </c>
      <c r="E226" s="37">
        <v>17.542400000000001</v>
      </c>
      <c r="F226" s="47" t="str">
        <f>IF(AND(RTO__3[[#This Row],[Month]]&gt;4,RTO__3[[#This Row],[Month]]&lt;9,RTO__3[[#This Row],[Day of Week]]&lt;=5,RTO__3[[#This Row],[Hour]]&gt;=16,RTO__3[[#This Row],[Hour]]&lt;=19),"ON","OFF")</f>
        <v>OFF</v>
      </c>
      <c r="G226"/>
      <c r="H226"/>
      <c r="I226"/>
    </row>
    <row r="227" spans="1:9" x14ac:dyDescent="0.25">
      <c r="A227" s="29">
        <v>45844</v>
      </c>
      <c r="B227" s="47">
        <v>7</v>
      </c>
      <c r="C227" s="47">
        <v>7</v>
      </c>
      <c r="D227" s="47">
        <v>10</v>
      </c>
      <c r="E227" s="37">
        <v>20.8887</v>
      </c>
      <c r="F227" s="47" t="str">
        <f>IF(AND(RTO__3[[#This Row],[Month]]&gt;4,RTO__3[[#This Row],[Month]]&lt;9,RTO__3[[#This Row],[Day of Week]]&lt;=5,RTO__3[[#This Row],[Hour]]&gt;=16,RTO__3[[#This Row],[Hour]]&lt;=19),"ON","OFF")</f>
        <v>OFF</v>
      </c>
      <c r="G227"/>
      <c r="H227"/>
      <c r="I227"/>
    </row>
    <row r="228" spans="1:9" x14ac:dyDescent="0.25">
      <c r="A228" s="29">
        <v>45844</v>
      </c>
      <c r="B228" s="47">
        <v>7</v>
      </c>
      <c r="C228" s="47">
        <v>7</v>
      </c>
      <c r="D228" s="47">
        <v>11</v>
      </c>
      <c r="E228" s="37">
        <v>21.667400000000001</v>
      </c>
      <c r="F228" s="47" t="str">
        <f>IF(AND(RTO__3[[#This Row],[Month]]&gt;4,RTO__3[[#This Row],[Month]]&lt;9,RTO__3[[#This Row],[Day of Week]]&lt;=5,RTO__3[[#This Row],[Hour]]&gt;=16,RTO__3[[#This Row],[Hour]]&lt;=19),"ON","OFF")</f>
        <v>OFF</v>
      </c>
      <c r="G228"/>
      <c r="H228"/>
      <c r="I228"/>
    </row>
    <row r="229" spans="1:9" x14ac:dyDescent="0.25">
      <c r="A229" s="29">
        <v>45844</v>
      </c>
      <c r="B229" s="47">
        <v>7</v>
      </c>
      <c r="C229" s="47">
        <v>7</v>
      </c>
      <c r="D229" s="47">
        <v>12</v>
      </c>
      <c r="E229" s="37">
        <v>23.798100000000002</v>
      </c>
      <c r="F229" s="47" t="str">
        <f>IF(AND(RTO__3[[#This Row],[Month]]&gt;4,RTO__3[[#This Row],[Month]]&lt;9,RTO__3[[#This Row],[Day of Week]]&lt;=5,RTO__3[[#This Row],[Hour]]&gt;=16,RTO__3[[#This Row],[Hour]]&lt;=19),"ON","OFF")</f>
        <v>OFF</v>
      </c>
      <c r="G229"/>
      <c r="H229"/>
      <c r="I229"/>
    </row>
    <row r="230" spans="1:9" x14ac:dyDescent="0.25">
      <c r="A230" s="29">
        <v>45844</v>
      </c>
      <c r="B230" s="47">
        <v>7</v>
      </c>
      <c r="C230" s="47">
        <v>7</v>
      </c>
      <c r="D230" s="47">
        <v>13</v>
      </c>
      <c r="E230" s="37">
        <v>27.6966</v>
      </c>
      <c r="F230" s="47" t="str">
        <f>IF(AND(RTO__3[[#This Row],[Month]]&gt;4,RTO__3[[#This Row],[Month]]&lt;9,RTO__3[[#This Row],[Day of Week]]&lt;=5,RTO__3[[#This Row],[Hour]]&gt;=16,RTO__3[[#This Row],[Hour]]&lt;=19),"ON","OFF")</f>
        <v>OFF</v>
      </c>
      <c r="G230"/>
      <c r="H230"/>
      <c r="I230"/>
    </row>
    <row r="231" spans="1:9" x14ac:dyDescent="0.25">
      <c r="A231" s="29">
        <v>45844</v>
      </c>
      <c r="B231" s="47">
        <v>7</v>
      </c>
      <c r="C231" s="47">
        <v>7</v>
      </c>
      <c r="D231" s="47">
        <v>14</v>
      </c>
      <c r="E231" s="37">
        <v>28.011600000000001</v>
      </c>
      <c r="F231" s="47" t="str">
        <f>IF(AND(RTO__3[[#This Row],[Month]]&gt;4,RTO__3[[#This Row],[Month]]&lt;9,RTO__3[[#This Row],[Day of Week]]&lt;=5,RTO__3[[#This Row],[Hour]]&gt;=16,RTO__3[[#This Row],[Hour]]&lt;=19),"ON","OFF")</f>
        <v>OFF</v>
      </c>
      <c r="G231"/>
      <c r="H231"/>
      <c r="I231"/>
    </row>
    <row r="232" spans="1:9" x14ac:dyDescent="0.25">
      <c r="A232" s="29">
        <v>45844</v>
      </c>
      <c r="B232" s="47">
        <v>7</v>
      </c>
      <c r="C232" s="47">
        <v>7</v>
      </c>
      <c r="D232" s="47">
        <v>15</v>
      </c>
      <c r="E232" s="37">
        <v>30.4862</v>
      </c>
      <c r="F232" s="47" t="str">
        <f>IF(AND(RTO__3[[#This Row],[Month]]&gt;4,RTO__3[[#This Row],[Month]]&lt;9,RTO__3[[#This Row],[Day of Week]]&lt;=5,RTO__3[[#This Row],[Hour]]&gt;=16,RTO__3[[#This Row],[Hour]]&lt;=19),"ON","OFF")</f>
        <v>OFF</v>
      </c>
      <c r="G232"/>
      <c r="H232"/>
      <c r="I232"/>
    </row>
    <row r="233" spans="1:9" x14ac:dyDescent="0.25">
      <c r="A233" s="29">
        <v>45844</v>
      </c>
      <c r="B233" s="47">
        <v>7</v>
      </c>
      <c r="C233" s="47">
        <v>7</v>
      </c>
      <c r="D233" s="47">
        <v>16</v>
      </c>
      <c r="E233" s="37">
        <v>31.958100000000002</v>
      </c>
      <c r="F233" s="47" t="str">
        <f>IF(AND(RTO__3[[#This Row],[Month]]&gt;4,RTO__3[[#This Row],[Month]]&lt;9,RTO__3[[#This Row],[Day of Week]]&lt;=5,RTO__3[[#This Row],[Hour]]&gt;=16,RTO__3[[#This Row],[Hour]]&lt;=19),"ON","OFF")</f>
        <v>OFF</v>
      </c>
      <c r="G233"/>
      <c r="H233"/>
      <c r="I233"/>
    </row>
    <row r="234" spans="1:9" x14ac:dyDescent="0.25">
      <c r="A234" s="29">
        <v>45844</v>
      </c>
      <c r="B234" s="47">
        <v>7</v>
      </c>
      <c r="C234" s="47">
        <v>7</v>
      </c>
      <c r="D234" s="47">
        <v>17</v>
      </c>
      <c r="E234" s="37">
        <v>34.5184</v>
      </c>
      <c r="F234" s="47" t="str">
        <f>IF(AND(RTO__3[[#This Row],[Month]]&gt;4,RTO__3[[#This Row],[Month]]&lt;9,RTO__3[[#This Row],[Day of Week]]&lt;=5,RTO__3[[#This Row],[Hour]]&gt;=16,RTO__3[[#This Row],[Hour]]&lt;=19),"ON","OFF")</f>
        <v>OFF</v>
      </c>
      <c r="G234"/>
      <c r="H234"/>
      <c r="I234"/>
    </row>
    <row r="235" spans="1:9" x14ac:dyDescent="0.25">
      <c r="A235" s="29">
        <v>45844</v>
      </c>
      <c r="B235" s="47">
        <v>7</v>
      </c>
      <c r="C235" s="47">
        <v>7</v>
      </c>
      <c r="D235" s="47">
        <v>18</v>
      </c>
      <c r="E235" s="37">
        <v>34.091200000000001</v>
      </c>
      <c r="F235" s="47" t="str">
        <f>IF(AND(RTO__3[[#This Row],[Month]]&gt;4,RTO__3[[#This Row],[Month]]&lt;9,RTO__3[[#This Row],[Day of Week]]&lt;=5,RTO__3[[#This Row],[Hour]]&gt;=16,RTO__3[[#This Row],[Hour]]&lt;=19),"ON","OFF")</f>
        <v>OFF</v>
      </c>
      <c r="G235"/>
      <c r="H235"/>
      <c r="I235"/>
    </row>
    <row r="236" spans="1:9" x14ac:dyDescent="0.25">
      <c r="A236" s="29">
        <v>45844</v>
      </c>
      <c r="B236" s="47">
        <v>7</v>
      </c>
      <c r="C236" s="47">
        <v>7</v>
      </c>
      <c r="D236" s="47">
        <v>19</v>
      </c>
      <c r="E236" s="37">
        <v>37.446199999999997</v>
      </c>
      <c r="F236" s="47" t="str">
        <f>IF(AND(RTO__3[[#This Row],[Month]]&gt;4,RTO__3[[#This Row],[Month]]&lt;9,RTO__3[[#This Row],[Day of Week]]&lt;=5,RTO__3[[#This Row],[Hour]]&gt;=16,RTO__3[[#This Row],[Hour]]&lt;=19),"ON","OFF")</f>
        <v>OFF</v>
      </c>
      <c r="G236"/>
      <c r="H236"/>
      <c r="I236"/>
    </row>
    <row r="237" spans="1:9" x14ac:dyDescent="0.25">
      <c r="A237" s="29">
        <v>45844</v>
      </c>
      <c r="B237" s="47">
        <v>7</v>
      </c>
      <c r="C237" s="47">
        <v>7</v>
      </c>
      <c r="D237" s="47">
        <v>20</v>
      </c>
      <c r="E237" s="37">
        <v>41.394300000000001</v>
      </c>
      <c r="F237" s="47" t="str">
        <f>IF(AND(RTO__3[[#This Row],[Month]]&gt;4,RTO__3[[#This Row],[Month]]&lt;9,RTO__3[[#This Row],[Day of Week]]&lt;=5,RTO__3[[#This Row],[Hour]]&gt;=16,RTO__3[[#This Row],[Hour]]&lt;=19),"ON","OFF")</f>
        <v>OFF</v>
      </c>
      <c r="G237"/>
      <c r="H237"/>
      <c r="I237"/>
    </row>
    <row r="238" spans="1:9" x14ac:dyDescent="0.25">
      <c r="A238" s="29">
        <v>45844</v>
      </c>
      <c r="B238" s="47">
        <v>7</v>
      </c>
      <c r="C238" s="47">
        <v>7</v>
      </c>
      <c r="D238" s="47">
        <v>21</v>
      </c>
      <c r="E238" s="37">
        <v>42.752699999999997</v>
      </c>
      <c r="F238" s="47" t="str">
        <f>IF(AND(RTO__3[[#This Row],[Month]]&gt;4,RTO__3[[#This Row],[Month]]&lt;9,RTO__3[[#This Row],[Day of Week]]&lt;=5,RTO__3[[#This Row],[Hour]]&gt;=16,RTO__3[[#This Row],[Hour]]&lt;=19),"ON","OFF")</f>
        <v>OFF</v>
      </c>
      <c r="G238"/>
      <c r="H238"/>
      <c r="I238"/>
    </row>
    <row r="239" spans="1:9" x14ac:dyDescent="0.25">
      <c r="A239" s="29">
        <v>45844</v>
      </c>
      <c r="B239" s="47">
        <v>7</v>
      </c>
      <c r="C239" s="47">
        <v>7</v>
      </c>
      <c r="D239" s="47">
        <v>22</v>
      </c>
      <c r="E239" s="37">
        <v>35.0304</v>
      </c>
      <c r="F239" s="47" t="str">
        <f>IF(AND(RTO__3[[#This Row],[Month]]&gt;4,RTO__3[[#This Row],[Month]]&lt;9,RTO__3[[#This Row],[Day of Week]]&lt;=5,RTO__3[[#This Row],[Hour]]&gt;=16,RTO__3[[#This Row],[Hour]]&lt;=19),"ON","OFF")</f>
        <v>OFF</v>
      </c>
      <c r="G239"/>
      <c r="H239"/>
      <c r="I239"/>
    </row>
    <row r="240" spans="1:9" x14ac:dyDescent="0.25">
      <c r="A240" s="29">
        <v>45844</v>
      </c>
      <c r="B240" s="47">
        <v>7</v>
      </c>
      <c r="C240" s="47">
        <v>7</v>
      </c>
      <c r="D240" s="47">
        <v>23</v>
      </c>
      <c r="E240" s="37">
        <v>34.913899999999998</v>
      </c>
      <c r="F240" s="47" t="str">
        <f>IF(AND(RTO__3[[#This Row],[Month]]&gt;4,RTO__3[[#This Row],[Month]]&lt;9,RTO__3[[#This Row],[Day of Week]]&lt;=5,RTO__3[[#This Row],[Hour]]&gt;=16,RTO__3[[#This Row],[Hour]]&lt;=19),"ON","OFF")</f>
        <v>OFF</v>
      </c>
      <c r="G240"/>
      <c r="H240"/>
      <c r="I240"/>
    </row>
    <row r="241" spans="1:9" x14ac:dyDescent="0.25">
      <c r="A241" s="29">
        <v>45844</v>
      </c>
      <c r="B241" s="47">
        <v>7</v>
      </c>
      <c r="C241" s="47">
        <v>7</v>
      </c>
      <c r="D241" s="47">
        <v>24</v>
      </c>
      <c r="E241" s="37">
        <v>28.936599999999999</v>
      </c>
      <c r="F241" s="47" t="str">
        <f>IF(AND(RTO__3[[#This Row],[Month]]&gt;4,RTO__3[[#This Row],[Month]]&lt;9,RTO__3[[#This Row],[Day of Week]]&lt;=5,RTO__3[[#This Row],[Hour]]&gt;=16,RTO__3[[#This Row],[Hour]]&lt;=19),"ON","OFF")</f>
        <v>OFF</v>
      </c>
      <c r="G241"/>
      <c r="H241"/>
      <c r="I241"/>
    </row>
    <row r="242" spans="1:9" x14ac:dyDescent="0.25">
      <c r="A242" s="29">
        <v>45845</v>
      </c>
      <c r="B242" s="47">
        <v>7</v>
      </c>
      <c r="C242" s="47">
        <v>1</v>
      </c>
      <c r="D242" s="47">
        <v>1</v>
      </c>
      <c r="E242" s="37">
        <v>30.915800000000001</v>
      </c>
      <c r="F242" s="47" t="str">
        <f>IF(AND(RTO__3[[#This Row],[Month]]&gt;4,RTO__3[[#This Row],[Month]]&lt;9,RTO__3[[#This Row],[Day of Week]]&lt;=5,RTO__3[[#This Row],[Hour]]&gt;=16,RTO__3[[#This Row],[Hour]]&lt;=19),"ON","OFF")</f>
        <v>OFF</v>
      </c>
      <c r="G242"/>
      <c r="H242"/>
      <c r="I242"/>
    </row>
    <row r="243" spans="1:9" x14ac:dyDescent="0.25">
      <c r="A243" s="29">
        <v>45845</v>
      </c>
      <c r="B243" s="47">
        <v>7</v>
      </c>
      <c r="C243" s="47">
        <v>1</v>
      </c>
      <c r="D243" s="47">
        <v>2</v>
      </c>
      <c r="E243" s="37">
        <v>33.163600000000002</v>
      </c>
      <c r="F243" s="47" t="str">
        <f>IF(AND(RTO__3[[#This Row],[Month]]&gt;4,RTO__3[[#This Row],[Month]]&lt;9,RTO__3[[#This Row],[Day of Week]]&lt;=5,RTO__3[[#This Row],[Hour]]&gt;=16,RTO__3[[#This Row],[Hour]]&lt;=19),"ON","OFF")</f>
        <v>OFF</v>
      </c>
      <c r="G243"/>
      <c r="H243"/>
      <c r="I243"/>
    </row>
    <row r="244" spans="1:9" x14ac:dyDescent="0.25">
      <c r="A244" s="29">
        <v>45845</v>
      </c>
      <c r="B244" s="47">
        <v>7</v>
      </c>
      <c r="C244" s="47">
        <v>1</v>
      </c>
      <c r="D244" s="47">
        <v>3</v>
      </c>
      <c r="E244" s="37">
        <v>29.334299999999999</v>
      </c>
      <c r="F244" s="47" t="str">
        <f>IF(AND(RTO__3[[#This Row],[Month]]&gt;4,RTO__3[[#This Row],[Month]]&lt;9,RTO__3[[#This Row],[Day of Week]]&lt;=5,RTO__3[[#This Row],[Hour]]&gt;=16,RTO__3[[#This Row],[Hour]]&lt;=19),"ON","OFF")</f>
        <v>OFF</v>
      </c>
      <c r="G244"/>
      <c r="H244"/>
      <c r="I244"/>
    </row>
    <row r="245" spans="1:9" x14ac:dyDescent="0.25">
      <c r="A245" s="29">
        <v>45845</v>
      </c>
      <c r="B245" s="47">
        <v>7</v>
      </c>
      <c r="C245" s="47">
        <v>1</v>
      </c>
      <c r="D245" s="47">
        <v>4</v>
      </c>
      <c r="E245" s="37">
        <v>29.833600000000001</v>
      </c>
      <c r="F245" s="47" t="str">
        <f>IF(AND(RTO__3[[#This Row],[Month]]&gt;4,RTO__3[[#This Row],[Month]]&lt;9,RTO__3[[#This Row],[Day of Week]]&lt;=5,RTO__3[[#This Row],[Hour]]&gt;=16,RTO__3[[#This Row],[Hour]]&lt;=19),"ON","OFF")</f>
        <v>OFF</v>
      </c>
      <c r="G245"/>
      <c r="H245"/>
      <c r="I245"/>
    </row>
    <row r="246" spans="1:9" x14ac:dyDescent="0.25">
      <c r="A246" s="29">
        <v>45845</v>
      </c>
      <c r="B246" s="47">
        <v>7</v>
      </c>
      <c r="C246" s="47">
        <v>1</v>
      </c>
      <c r="D246" s="47">
        <v>5</v>
      </c>
      <c r="E246" s="37">
        <v>32.656700000000001</v>
      </c>
      <c r="F246" s="47" t="str">
        <f>IF(AND(RTO__3[[#This Row],[Month]]&gt;4,RTO__3[[#This Row],[Month]]&lt;9,RTO__3[[#This Row],[Day of Week]]&lt;=5,RTO__3[[#This Row],[Hour]]&gt;=16,RTO__3[[#This Row],[Hour]]&lt;=19),"ON","OFF")</f>
        <v>OFF</v>
      </c>
      <c r="G246"/>
      <c r="H246"/>
      <c r="I246"/>
    </row>
    <row r="247" spans="1:9" x14ac:dyDescent="0.25">
      <c r="A247" s="29">
        <v>45845</v>
      </c>
      <c r="B247" s="47">
        <v>7</v>
      </c>
      <c r="C247" s="47">
        <v>1</v>
      </c>
      <c r="D247" s="47">
        <v>6</v>
      </c>
      <c r="E247" s="37">
        <v>33.558399999999999</v>
      </c>
      <c r="F247" s="47" t="str">
        <f>IF(AND(RTO__3[[#This Row],[Month]]&gt;4,RTO__3[[#This Row],[Month]]&lt;9,RTO__3[[#This Row],[Day of Week]]&lt;=5,RTO__3[[#This Row],[Hour]]&gt;=16,RTO__3[[#This Row],[Hour]]&lt;=19),"ON","OFF")</f>
        <v>OFF</v>
      </c>
      <c r="G247"/>
      <c r="H247"/>
      <c r="I247"/>
    </row>
    <row r="248" spans="1:9" x14ac:dyDescent="0.25">
      <c r="A248" s="29">
        <v>45845</v>
      </c>
      <c r="B248" s="47">
        <v>7</v>
      </c>
      <c r="C248" s="47">
        <v>1</v>
      </c>
      <c r="D248" s="47">
        <v>7</v>
      </c>
      <c r="E248" s="37">
        <v>21.977799999999998</v>
      </c>
      <c r="F248" s="47" t="str">
        <f>IF(AND(RTO__3[[#This Row],[Month]]&gt;4,RTO__3[[#This Row],[Month]]&lt;9,RTO__3[[#This Row],[Day of Week]]&lt;=5,RTO__3[[#This Row],[Hour]]&gt;=16,RTO__3[[#This Row],[Hour]]&lt;=19),"ON","OFF")</f>
        <v>OFF</v>
      </c>
      <c r="G248"/>
      <c r="H248"/>
      <c r="I248"/>
    </row>
    <row r="249" spans="1:9" x14ac:dyDescent="0.25">
      <c r="A249" s="29">
        <v>45845</v>
      </c>
      <c r="B249" s="47">
        <v>7</v>
      </c>
      <c r="C249" s="47">
        <v>1</v>
      </c>
      <c r="D249" s="47">
        <v>8</v>
      </c>
      <c r="E249" s="37">
        <v>19.608699999999999</v>
      </c>
      <c r="F249" s="47" t="str">
        <f>IF(AND(RTO__3[[#This Row],[Month]]&gt;4,RTO__3[[#This Row],[Month]]&lt;9,RTO__3[[#This Row],[Day of Week]]&lt;=5,RTO__3[[#This Row],[Hour]]&gt;=16,RTO__3[[#This Row],[Hour]]&lt;=19),"ON","OFF")</f>
        <v>OFF</v>
      </c>
      <c r="G249"/>
      <c r="H249"/>
      <c r="I249"/>
    </row>
    <row r="250" spans="1:9" x14ac:dyDescent="0.25">
      <c r="A250" s="29">
        <v>45845</v>
      </c>
      <c r="B250" s="47">
        <v>7</v>
      </c>
      <c r="C250" s="47">
        <v>1</v>
      </c>
      <c r="D250" s="47">
        <v>9</v>
      </c>
      <c r="E250" s="37">
        <v>20.697500000000002</v>
      </c>
      <c r="F250" s="47" t="str">
        <f>IF(AND(RTO__3[[#This Row],[Month]]&gt;4,RTO__3[[#This Row],[Month]]&lt;9,RTO__3[[#This Row],[Day of Week]]&lt;=5,RTO__3[[#This Row],[Hour]]&gt;=16,RTO__3[[#This Row],[Hour]]&lt;=19),"ON","OFF")</f>
        <v>OFF</v>
      </c>
      <c r="G250"/>
      <c r="H250"/>
      <c r="I250"/>
    </row>
    <row r="251" spans="1:9" x14ac:dyDescent="0.25">
      <c r="A251" s="29">
        <v>45845</v>
      </c>
      <c r="B251" s="47">
        <v>7</v>
      </c>
      <c r="C251" s="47">
        <v>1</v>
      </c>
      <c r="D251" s="47">
        <v>10</v>
      </c>
      <c r="E251" s="37">
        <v>21.816199999999998</v>
      </c>
      <c r="F251" s="47" t="str">
        <f>IF(AND(RTO__3[[#This Row],[Month]]&gt;4,RTO__3[[#This Row],[Month]]&lt;9,RTO__3[[#This Row],[Day of Week]]&lt;=5,RTO__3[[#This Row],[Hour]]&gt;=16,RTO__3[[#This Row],[Hour]]&lt;=19),"ON","OFF")</f>
        <v>OFF</v>
      </c>
      <c r="G251"/>
      <c r="H251"/>
      <c r="I251"/>
    </row>
    <row r="252" spans="1:9" x14ac:dyDescent="0.25">
      <c r="A252" s="29">
        <v>45845</v>
      </c>
      <c r="B252" s="47">
        <v>7</v>
      </c>
      <c r="C252" s="47">
        <v>1</v>
      </c>
      <c r="D252" s="47">
        <v>11</v>
      </c>
      <c r="E252" s="37">
        <v>26.684000000000001</v>
      </c>
      <c r="F252" s="47" t="str">
        <f>IF(AND(RTO__3[[#This Row],[Month]]&gt;4,RTO__3[[#This Row],[Month]]&lt;9,RTO__3[[#This Row],[Day of Week]]&lt;=5,RTO__3[[#This Row],[Hour]]&gt;=16,RTO__3[[#This Row],[Hour]]&lt;=19),"ON","OFF")</f>
        <v>OFF</v>
      </c>
      <c r="G252"/>
      <c r="H252"/>
      <c r="I252"/>
    </row>
    <row r="253" spans="1:9" x14ac:dyDescent="0.25">
      <c r="A253" s="29">
        <v>45845</v>
      </c>
      <c r="B253" s="47">
        <v>7</v>
      </c>
      <c r="C253" s="47">
        <v>1</v>
      </c>
      <c r="D253" s="47">
        <v>12</v>
      </c>
      <c r="E253" s="37">
        <v>26.144600000000001</v>
      </c>
      <c r="F253" s="47" t="str">
        <f>IF(AND(RTO__3[[#This Row],[Month]]&gt;4,RTO__3[[#This Row],[Month]]&lt;9,RTO__3[[#This Row],[Day of Week]]&lt;=5,RTO__3[[#This Row],[Hour]]&gt;=16,RTO__3[[#This Row],[Hour]]&lt;=19),"ON","OFF")</f>
        <v>OFF</v>
      </c>
      <c r="G253"/>
      <c r="H253"/>
      <c r="I253"/>
    </row>
    <row r="254" spans="1:9" x14ac:dyDescent="0.25">
      <c r="A254" s="29">
        <v>45845</v>
      </c>
      <c r="B254" s="47">
        <v>7</v>
      </c>
      <c r="C254" s="47">
        <v>1</v>
      </c>
      <c r="D254" s="47">
        <v>13</v>
      </c>
      <c r="E254" s="37">
        <v>23.5808</v>
      </c>
      <c r="F254" s="47" t="str">
        <f>IF(AND(RTO__3[[#This Row],[Month]]&gt;4,RTO__3[[#This Row],[Month]]&lt;9,RTO__3[[#This Row],[Day of Week]]&lt;=5,RTO__3[[#This Row],[Hour]]&gt;=16,RTO__3[[#This Row],[Hour]]&lt;=19),"ON","OFF")</f>
        <v>OFF</v>
      </c>
      <c r="G254"/>
      <c r="H254"/>
      <c r="I254"/>
    </row>
    <row r="255" spans="1:9" x14ac:dyDescent="0.25">
      <c r="A255" s="29">
        <v>45845</v>
      </c>
      <c r="B255" s="47">
        <v>7</v>
      </c>
      <c r="C255" s="47">
        <v>1</v>
      </c>
      <c r="D255" s="47">
        <v>14</v>
      </c>
      <c r="E255" s="37">
        <v>28.6906</v>
      </c>
      <c r="F255" s="47" t="str">
        <f>IF(AND(RTO__3[[#This Row],[Month]]&gt;4,RTO__3[[#This Row],[Month]]&lt;9,RTO__3[[#This Row],[Day of Week]]&lt;=5,RTO__3[[#This Row],[Hour]]&gt;=16,RTO__3[[#This Row],[Hour]]&lt;=19),"ON","OFF")</f>
        <v>OFF</v>
      </c>
      <c r="G255"/>
      <c r="H255"/>
      <c r="I255"/>
    </row>
    <row r="256" spans="1:9" x14ac:dyDescent="0.25">
      <c r="A256" s="29">
        <v>45845</v>
      </c>
      <c r="B256" s="47">
        <v>7</v>
      </c>
      <c r="C256" s="47">
        <v>1</v>
      </c>
      <c r="D256" s="47">
        <v>15</v>
      </c>
      <c r="E256" s="37">
        <v>24.0809</v>
      </c>
      <c r="F256" s="47" t="str">
        <f>IF(AND(RTO__3[[#This Row],[Month]]&gt;4,RTO__3[[#This Row],[Month]]&lt;9,RTO__3[[#This Row],[Day of Week]]&lt;=5,RTO__3[[#This Row],[Hour]]&gt;=16,RTO__3[[#This Row],[Hour]]&lt;=19),"ON","OFF")</f>
        <v>OFF</v>
      </c>
      <c r="G256"/>
      <c r="H256"/>
      <c r="I256"/>
    </row>
    <row r="257" spans="1:9" x14ac:dyDescent="0.25">
      <c r="A257" s="29">
        <v>45845</v>
      </c>
      <c r="B257" s="47">
        <v>7</v>
      </c>
      <c r="C257" s="47">
        <v>1</v>
      </c>
      <c r="D257" s="47">
        <v>16</v>
      </c>
      <c r="E257" s="37">
        <v>23.7163</v>
      </c>
      <c r="F257" s="47" t="str">
        <f>IF(AND(RTO__3[[#This Row],[Month]]&gt;4,RTO__3[[#This Row],[Month]]&lt;9,RTO__3[[#This Row],[Day of Week]]&lt;=5,RTO__3[[#This Row],[Hour]]&gt;=16,RTO__3[[#This Row],[Hour]]&lt;=19),"ON","OFF")</f>
        <v>ON</v>
      </c>
      <c r="G257"/>
      <c r="H257"/>
      <c r="I257"/>
    </row>
    <row r="258" spans="1:9" x14ac:dyDescent="0.25">
      <c r="A258" s="29">
        <v>45845</v>
      </c>
      <c r="B258" s="47">
        <v>7</v>
      </c>
      <c r="C258" s="47">
        <v>1</v>
      </c>
      <c r="D258" s="47">
        <v>17</v>
      </c>
      <c r="E258" s="37">
        <v>18.410399999999999</v>
      </c>
      <c r="F258" s="47" t="str">
        <f>IF(AND(RTO__3[[#This Row],[Month]]&gt;4,RTO__3[[#This Row],[Month]]&lt;9,RTO__3[[#This Row],[Day of Week]]&lt;=5,RTO__3[[#This Row],[Hour]]&gt;=16,RTO__3[[#This Row],[Hour]]&lt;=19),"ON","OFF")</f>
        <v>ON</v>
      </c>
      <c r="G258"/>
      <c r="H258"/>
      <c r="I258"/>
    </row>
    <row r="259" spans="1:9" x14ac:dyDescent="0.25">
      <c r="A259" s="29">
        <v>45845</v>
      </c>
      <c r="B259" s="47">
        <v>7</v>
      </c>
      <c r="C259" s="47">
        <v>1</v>
      </c>
      <c r="D259" s="47">
        <v>18</v>
      </c>
      <c r="E259" s="37">
        <v>17.317</v>
      </c>
      <c r="F259" s="47" t="str">
        <f>IF(AND(RTO__3[[#This Row],[Month]]&gt;4,RTO__3[[#This Row],[Month]]&lt;9,RTO__3[[#This Row],[Day of Week]]&lt;=5,RTO__3[[#This Row],[Hour]]&gt;=16,RTO__3[[#This Row],[Hour]]&lt;=19),"ON","OFF")</f>
        <v>ON</v>
      </c>
      <c r="G259"/>
      <c r="H259"/>
      <c r="I259"/>
    </row>
    <row r="260" spans="1:9" x14ac:dyDescent="0.25">
      <c r="A260" s="29">
        <v>45845</v>
      </c>
      <c r="B260" s="47">
        <v>7</v>
      </c>
      <c r="C260" s="47">
        <v>1</v>
      </c>
      <c r="D260" s="47">
        <v>19</v>
      </c>
      <c r="E260" s="37">
        <v>17.142299999999999</v>
      </c>
      <c r="F260" s="47" t="str">
        <f>IF(AND(RTO__3[[#This Row],[Month]]&gt;4,RTO__3[[#This Row],[Month]]&lt;9,RTO__3[[#This Row],[Day of Week]]&lt;=5,RTO__3[[#This Row],[Hour]]&gt;=16,RTO__3[[#This Row],[Hour]]&lt;=19),"ON","OFF")</f>
        <v>ON</v>
      </c>
      <c r="G260"/>
      <c r="H260"/>
      <c r="I260"/>
    </row>
    <row r="261" spans="1:9" x14ac:dyDescent="0.25">
      <c r="A261" s="29">
        <v>45845</v>
      </c>
      <c r="B261" s="47">
        <v>7</v>
      </c>
      <c r="C261" s="47">
        <v>1</v>
      </c>
      <c r="D261" s="47">
        <v>20</v>
      </c>
      <c r="E261" s="37">
        <v>18.4678</v>
      </c>
      <c r="F261" s="47" t="str">
        <f>IF(AND(RTO__3[[#This Row],[Month]]&gt;4,RTO__3[[#This Row],[Month]]&lt;9,RTO__3[[#This Row],[Day of Week]]&lt;=5,RTO__3[[#This Row],[Hour]]&gt;=16,RTO__3[[#This Row],[Hour]]&lt;=19),"ON","OFF")</f>
        <v>OFF</v>
      </c>
      <c r="G261"/>
      <c r="H261"/>
      <c r="I261"/>
    </row>
    <row r="262" spans="1:9" x14ac:dyDescent="0.25">
      <c r="A262" s="29">
        <v>45845</v>
      </c>
      <c r="B262" s="47">
        <v>7</v>
      </c>
      <c r="C262" s="47">
        <v>1</v>
      </c>
      <c r="D262" s="47">
        <v>21</v>
      </c>
      <c r="E262" s="37">
        <v>18.9407</v>
      </c>
      <c r="F262" s="47" t="str">
        <f>IF(AND(RTO__3[[#This Row],[Month]]&gt;4,RTO__3[[#This Row],[Month]]&lt;9,RTO__3[[#This Row],[Day of Week]]&lt;=5,RTO__3[[#This Row],[Hour]]&gt;=16,RTO__3[[#This Row],[Hour]]&lt;=19),"ON","OFF")</f>
        <v>OFF</v>
      </c>
      <c r="G262"/>
      <c r="H262"/>
      <c r="I262"/>
    </row>
    <row r="263" spans="1:9" x14ac:dyDescent="0.25">
      <c r="A263" s="29">
        <v>45845</v>
      </c>
      <c r="B263" s="47">
        <v>7</v>
      </c>
      <c r="C263" s="47">
        <v>1</v>
      </c>
      <c r="D263" s="47">
        <v>22</v>
      </c>
      <c r="E263" s="37">
        <v>19.604500000000002</v>
      </c>
      <c r="F263" s="47" t="str">
        <f>IF(AND(RTO__3[[#This Row],[Month]]&gt;4,RTO__3[[#This Row],[Month]]&lt;9,RTO__3[[#This Row],[Day of Week]]&lt;=5,RTO__3[[#This Row],[Hour]]&gt;=16,RTO__3[[#This Row],[Hour]]&lt;=19),"ON","OFF")</f>
        <v>OFF</v>
      </c>
      <c r="G263"/>
      <c r="H263"/>
      <c r="I263"/>
    </row>
    <row r="264" spans="1:9" x14ac:dyDescent="0.25">
      <c r="A264" s="29">
        <v>45845</v>
      </c>
      <c r="B264" s="47">
        <v>7</v>
      </c>
      <c r="C264" s="47">
        <v>1</v>
      </c>
      <c r="D264" s="47">
        <v>23</v>
      </c>
      <c r="E264" s="37">
        <v>43.274000000000001</v>
      </c>
      <c r="F264" s="47" t="str">
        <f>IF(AND(RTO__3[[#This Row],[Month]]&gt;4,RTO__3[[#This Row],[Month]]&lt;9,RTO__3[[#This Row],[Day of Week]]&lt;=5,RTO__3[[#This Row],[Hour]]&gt;=16,RTO__3[[#This Row],[Hour]]&lt;=19),"ON","OFF")</f>
        <v>OFF</v>
      </c>
      <c r="G264"/>
      <c r="H264"/>
      <c r="I264"/>
    </row>
    <row r="265" spans="1:9" x14ac:dyDescent="0.25">
      <c r="A265" s="29">
        <v>45845</v>
      </c>
      <c r="B265" s="47">
        <v>7</v>
      </c>
      <c r="C265" s="47">
        <v>1</v>
      </c>
      <c r="D265" s="47">
        <v>24</v>
      </c>
      <c r="E265" s="37">
        <v>47.244100000000003</v>
      </c>
      <c r="F265" s="47" t="str">
        <f>IF(AND(RTO__3[[#This Row],[Month]]&gt;4,RTO__3[[#This Row],[Month]]&lt;9,RTO__3[[#This Row],[Day of Week]]&lt;=5,RTO__3[[#This Row],[Hour]]&gt;=16,RTO__3[[#This Row],[Hour]]&lt;=19),"ON","OFF")</f>
        <v>OFF</v>
      </c>
      <c r="G265"/>
      <c r="H265"/>
      <c r="I265"/>
    </row>
    <row r="266" spans="1:9" x14ac:dyDescent="0.25">
      <c r="A266" s="29">
        <v>45846</v>
      </c>
      <c r="B266" s="47">
        <v>7</v>
      </c>
      <c r="C266" s="47">
        <v>2</v>
      </c>
      <c r="D266" s="47">
        <v>1</v>
      </c>
      <c r="E266" s="37">
        <v>49.488199999999999</v>
      </c>
      <c r="F266" s="47" t="str">
        <f>IF(AND(RTO__3[[#This Row],[Month]]&gt;4,RTO__3[[#This Row],[Month]]&lt;9,RTO__3[[#This Row],[Day of Week]]&lt;=5,RTO__3[[#This Row],[Hour]]&gt;=16,RTO__3[[#This Row],[Hour]]&lt;=19),"ON","OFF")</f>
        <v>OFF</v>
      </c>
      <c r="G266"/>
      <c r="H266"/>
      <c r="I266"/>
    </row>
    <row r="267" spans="1:9" x14ac:dyDescent="0.25">
      <c r="A267" s="29">
        <v>45846</v>
      </c>
      <c r="B267" s="47">
        <v>7</v>
      </c>
      <c r="C267" s="47">
        <v>2</v>
      </c>
      <c r="D267" s="47">
        <v>2</v>
      </c>
      <c r="E267" s="37">
        <v>37.229700000000001</v>
      </c>
      <c r="F267" s="47" t="str">
        <f>IF(AND(RTO__3[[#This Row],[Month]]&gt;4,RTO__3[[#This Row],[Month]]&lt;9,RTO__3[[#This Row],[Day of Week]]&lt;=5,RTO__3[[#This Row],[Hour]]&gt;=16,RTO__3[[#This Row],[Hour]]&lt;=19),"ON","OFF")</f>
        <v>OFF</v>
      </c>
      <c r="G267"/>
      <c r="H267"/>
      <c r="I267"/>
    </row>
    <row r="268" spans="1:9" x14ac:dyDescent="0.25">
      <c r="A268" s="29">
        <v>45846</v>
      </c>
      <c r="B268" s="47">
        <v>7</v>
      </c>
      <c r="C268" s="47">
        <v>2</v>
      </c>
      <c r="D268" s="47">
        <v>3</v>
      </c>
      <c r="E268" s="37">
        <v>39.912399999999998</v>
      </c>
      <c r="F268" s="47" t="str">
        <f>IF(AND(RTO__3[[#This Row],[Month]]&gt;4,RTO__3[[#This Row],[Month]]&lt;9,RTO__3[[#This Row],[Day of Week]]&lt;=5,RTO__3[[#This Row],[Hour]]&gt;=16,RTO__3[[#This Row],[Hour]]&lt;=19),"ON","OFF")</f>
        <v>OFF</v>
      </c>
      <c r="G268"/>
      <c r="H268"/>
      <c r="I268"/>
    </row>
    <row r="269" spans="1:9" x14ac:dyDescent="0.25">
      <c r="A269" s="29">
        <v>45846</v>
      </c>
      <c r="B269" s="47">
        <v>7</v>
      </c>
      <c r="C269" s="47">
        <v>2</v>
      </c>
      <c r="D269" s="47">
        <v>4</v>
      </c>
      <c r="E269" s="37">
        <v>33.331400000000002</v>
      </c>
      <c r="F269" s="47" t="str">
        <f>IF(AND(RTO__3[[#This Row],[Month]]&gt;4,RTO__3[[#This Row],[Month]]&lt;9,RTO__3[[#This Row],[Day of Week]]&lt;=5,RTO__3[[#This Row],[Hour]]&gt;=16,RTO__3[[#This Row],[Hour]]&lt;=19),"ON","OFF")</f>
        <v>OFF</v>
      </c>
      <c r="G269"/>
      <c r="H269"/>
      <c r="I269"/>
    </row>
    <row r="270" spans="1:9" x14ac:dyDescent="0.25">
      <c r="A270" s="29">
        <v>45846</v>
      </c>
      <c r="B270" s="47">
        <v>7</v>
      </c>
      <c r="C270" s="47">
        <v>2</v>
      </c>
      <c r="D270" s="47">
        <v>5</v>
      </c>
      <c r="E270" s="37">
        <v>39.112200000000001</v>
      </c>
      <c r="F270" s="47" t="str">
        <f>IF(AND(RTO__3[[#This Row],[Month]]&gt;4,RTO__3[[#This Row],[Month]]&lt;9,RTO__3[[#This Row],[Day of Week]]&lt;=5,RTO__3[[#This Row],[Hour]]&gt;=16,RTO__3[[#This Row],[Hour]]&lt;=19),"ON","OFF")</f>
        <v>OFF</v>
      </c>
      <c r="G270"/>
      <c r="H270"/>
      <c r="I270"/>
    </row>
    <row r="271" spans="1:9" x14ac:dyDescent="0.25">
      <c r="A271" s="29">
        <v>45846</v>
      </c>
      <c r="B271" s="47">
        <v>7</v>
      </c>
      <c r="C271" s="47">
        <v>2</v>
      </c>
      <c r="D271" s="47">
        <v>6</v>
      </c>
      <c r="E271" s="37">
        <v>33.268500000000003</v>
      </c>
      <c r="F271" s="47" t="str">
        <f>IF(AND(RTO__3[[#This Row],[Month]]&gt;4,RTO__3[[#This Row],[Month]]&lt;9,RTO__3[[#This Row],[Day of Week]]&lt;=5,RTO__3[[#This Row],[Hour]]&gt;=16,RTO__3[[#This Row],[Hour]]&lt;=19),"ON","OFF")</f>
        <v>OFF</v>
      </c>
      <c r="G271"/>
      <c r="H271"/>
      <c r="I271"/>
    </row>
    <row r="272" spans="1:9" x14ac:dyDescent="0.25">
      <c r="A272" s="29">
        <v>45846</v>
      </c>
      <c r="B272" s="47">
        <v>7</v>
      </c>
      <c r="C272" s="47">
        <v>2</v>
      </c>
      <c r="D272" s="47">
        <v>7</v>
      </c>
      <c r="E272" s="37">
        <v>18.136900000000001</v>
      </c>
      <c r="F272" s="47" t="str">
        <f>IF(AND(RTO__3[[#This Row],[Month]]&gt;4,RTO__3[[#This Row],[Month]]&lt;9,RTO__3[[#This Row],[Day of Week]]&lt;=5,RTO__3[[#This Row],[Hour]]&gt;=16,RTO__3[[#This Row],[Hour]]&lt;=19),"ON","OFF")</f>
        <v>OFF</v>
      </c>
      <c r="G272"/>
      <c r="H272"/>
      <c r="I272"/>
    </row>
    <row r="273" spans="1:9" x14ac:dyDescent="0.25">
      <c r="A273" s="29">
        <v>45846</v>
      </c>
      <c r="B273" s="47">
        <v>7</v>
      </c>
      <c r="C273" s="47">
        <v>2</v>
      </c>
      <c r="D273" s="47">
        <v>8</v>
      </c>
      <c r="E273" s="37">
        <v>19.673300000000001</v>
      </c>
      <c r="F273" s="47" t="str">
        <f>IF(AND(RTO__3[[#This Row],[Month]]&gt;4,RTO__3[[#This Row],[Month]]&lt;9,RTO__3[[#This Row],[Day of Week]]&lt;=5,RTO__3[[#This Row],[Hour]]&gt;=16,RTO__3[[#This Row],[Hour]]&lt;=19),"ON","OFF")</f>
        <v>OFF</v>
      </c>
      <c r="G273"/>
      <c r="H273"/>
      <c r="I273"/>
    </row>
    <row r="274" spans="1:9" x14ac:dyDescent="0.25">
      <c r="A274" s="29">
        <v>45846</v>
      </c>
      <c r="B274" s="47">
        <v>7</v>
      </c>
      <c r="C274" s="47">
        <v>2</v>
      </c>
      <c r="D274" s="47">
        <v>9</v>
      </c>
      <c r="E274" s="37">
        <v>22.083600000000001</v>
      </c>
      <c r="F274" s="47" t="str">
        <f>IF(AND(RTO__3[[#This Row],[Month]]&gt;4,RTO__3[[#This Row],[Month]]&lt;9,RTO__3[[#This Row],[Day of Week]]&lt;=5,RTO__3[[#This Row],[Hour]]&gt;=16,RTO__3[[#This Row],[Hour]]&lt;=19),"ON","OFF")</f>
        <v>OFF</v>
      </c>
      <c r="G274"/>
      <c r="H274"/>
      <c r="I274"/>
    </row>
    <row r="275" spans="1:9" x14ac:dyDescent="0.25">
      <c r="A275" s="29">
        <v>45846</v>
      </c>
      <c r="B275" s="47">
        <v>7</v>
      </c>
      <c r="C275" s="47">
        <v>2</v>
      </c>
      <c r="D275" s="47">
        <v>10</v>
      </c>
      <c r="E275" s="37">
        <v>31.667999999999999</v>
      </c>
      <c r="F275" s="47" t="str">
        <f>IF(AND(RTO__3[[#This Row],[Month]]&gt;4,RTO__3[[#This Row],[Month]]&lt;9,RTO__3[[#This Row],[Day of Week]]&lt;=5,RTO__3[[#This Row],[Hour]]&gt;=16,RTO__3[[#This Row],[Hour]]&lt;=19),"ON","OFF")</f>
        <v>OFF</v>
      </c>
      <c r="G275"/>
      <c r="H275"/>
      <c r="I275"/>
    </row>
    <row r="276" spans="1:9" x14ac:dyDescent="0.25">
      <c r="A276" s="29">
        <v>45846</v>
      </c>
      <c r="B276" s="47">
        <v>7</v>
      </c>
      <c r="C276" s="47">
        <v>2</v>
      </c>
      <c r="D276" s="47">
        <v>11</v>
      </c>
      <c r="E276" s="37">
        <v>33.3476</v>
      </c>
      <c r="F276" s="47" t="str">
        <f>IF(AND(RTO__3[[#This Row],[Month]]&gt;4,RTO__3[[#This Row],[Month]]&lt;9,RTO__3[[#This Row],[Day of Week]]&lt;=5,RTO__3[[#This Row],[Hour]]&gt;=16,RTO__3[[#This Row],[Hour]]&lt;=19),"ON","OFF")</f>
        <v>OFF</v>
      </c>
      <c r="G276"/>
      <c r="H276"/>
      <c r="I276"/>
    </row>
    <row r="277" spans="1:9" x14ac:dyDescent="0.25">
      <c r="A277" s="29">
        <v>45846</v>
      </c>
      <c r="B277" s="47">
        <v>7</v>
      </c>
      <c r="C277" s="47">
        <v>2</v>
      </c>
      <c r="D277" s="47">
        <v>12</v>
      </c>
      <c r="E277" s="37">
        <v>36.521000000000001</v>
      </c>
      <c r="F277" s="47" t="str">
        <f>IF(AND(RTO__3[[#This Row],[Month]]&gt;4,RTO__3[[#This Row],[Month]]&lt;9,RTO__3[[#This Row],[Day of Week]]&lt;=5,RTO__3[[#This Row],[Hour]]&gt;=16,RTO__3[[#This Row],[Hour]]&lt;=19),"ON","OFF")</f>
        <v>OFF</v>
      </c>
      <c r="G277"/>
      <c r="H277"/>
      <c r="I277"/>
    </row>
    <row r="278" spans="1:9" x14ac:dyDescent="0.25">
      <c r="A278" s="29">
        <v>45846</v>
      </c>
      <c r="B278" s="47">
        <v>7</v>
      </c>
      <c r="C278" s="47">
        <v>2</v>
      </c>
      <c r="D278" s="47">
        <v>13</v>
      </c>
      <c r="E278" s="37">
        <v>31.600200000000001</v>
      </c>
      <c r="F278" s="47" t="str">
        <f>IF(AND(RTO__3[[#This Row],[Month]]&gt;4,RTO__3[[#This Row],[Month]]&lt;9,RTO__3[[#This Row],[Day of Week]]&lt;=5,RTO__3[[#This Row],[Hour]]&gt;=16,RTO__3[[#This Row],[Hour]]&lt;=19),"ON","OFF")</f>
        <v>OFF</v>
      </c>
      <c r="G278"/>
      <c r="H278"/>
      <c r="I278"/>
    </row>
    <row r="279" spans="1:9" x14ac:dyDescent="0.25">
      <c r="A279" s="29">
        <v>45846</v>
      </c>
      <c r="B279" s="47">
        <v>7</v>
      </c>
      <c r="C279" s="47">
        <v>2</v>
      </c>
      <c r="D279" s="47">
        <v>14</v>
      </c>
      <c r="E279" s="37">
        <v>30.087499999999999</v>
      </c>
      <c r="F279" s="47" t="str">
        <f>IF(AND(RTO__3[[#This Row],[Month]]&gt;4,RTO__3[[#This Row],[Month]]&lt;9,RTO__3[[#This Row],[Day of Week]]&lt;=5,RTO__3[[#This Row],[Hour]]&gt;=16,RTO__3[[#This Row],[Hour]]&lt;=19),"ON","OFF")</f>
        <v>OFF</v>
      </c>
      <c r="G279"/>
      <c r="H279"/>
      <c r="I279"/>
    </row>
    <row r="280" spans="1:9" x14ac:dyDescent="0.25">
      <c r="A280" s="29">
        <v>45846</v>
      </c>
      <c r="B280" s="47">
        <v>7</v>
      </c>
      <c r="C280" s="47">
        <v>2</v>
      </c>
      <c r="D280" s="47">
        <v>15</v>
      </c>
      <c r="E280" s="37">
        <v>30.278199999999998</v>
      </c>
      <c r="F280" s="47" t="str">
        <f>IF(AND(RTO__3[[#This Row],[Month]]&gt;4,RTO__3[[#This Row],[Month]]&lt;9,RTO__3[[#This Row],[Day of Week]]&lt;=5,RTO__3[[#This Row],[Hour]]&gt;=16,RTO__3[[#This Row],[Hour]]&lt;=19),"ON","OFF")</f>
        <v>OFF</v>
      </c>
      <c r="G280"/>
      <c r="H280"/>
      <c r="I280"/>
    </row>
    <row r="281" spans="1:9" x14ac:dyDescent="0.25">
      <c r="A281" s="29">
        <v>45846</v>
      </c>
      <c r="B281" s="47">
        <v>7</v>
      </c>
      <c r="C281" s="47">
        <v>2</v>
      </c>
      <c r="D281" s="47">
        <v>16</v>
      </c>
      <c r="E281" s="37">
        <v>29.130099999999999</v>
      </c>
      <c r="F281" s="47" t="str">
        <f>IF(AND(RTO__3[[#This Row],[Month]]&gt;4,RTO__3[[#This Row],[Month]]&lt;9,RTO__3[[#This Row],[Day of Week]]&lt;=5,RTO__3[[#This Row],[Hour]]&gt;=16,RTO__3[[#This Row],[Hour]]&lt;=19),"ON","OFF")</f>
        <v>ON</v>
      </c>
      <c r="G281"/>
      <c r="H281"/>
      <c r="I281"/>
    </row>
    <row r="282" spans="1:9" x14ac:dyDescent="0.25">
      <c r="A282" s="29">
        <v>45846</v>
      </c>
      <c r="B282" s="47">
        <v>7</v>
      </c>
      <c r="C282" s="47">
        <v>2</v>
      </c>
      <c r="D282" s="47">
        <v>17</v>
      </c>
      <c r="E282" s="37">
        <v>17.0914</v>
      </c>
      <c r="F282" s="47" t="str">
        <f>IF(AND(RTO__3[[#This Row],[Month]]&gt;4,RTO__3[[#This Row],[Month]]&lt;9,RTO__3[[#This Row],[Day of Week]]&lt;=5,RTO__3[[#This Row],[Hour]]&gt;=16,RTO__3[[#This Row],[Hour]]&lt;=19),"ON","OFF")</f>
        <v>ON</v>
      </c>
      <c r="G282"/>
      <c r="H282"/>
      <c r="I282"/>
    </row>
    <row r="283" spans="1:9" x14ac:dyDescent="0.25">
      <c r="A283" s="29">
        <v>45846</v>
      </c>
      <c r="B283" s="47">
        <v>7</v>
      </c>
      <c r="C283" s="47">
        <v>2</v>
      </c>
      <c r="D283" s="47">
        <v>18</v>
      </c>
      <c r="E283" s="37">
        <v>15.6675</v>
      </c>
      <c r="F283" s="47" t="str">
        <f>IF(AND(RTO__3[[#This Row],[Month]]&gt;4,RTO__3[[#This Row],[Month]]&lt;9,RTO__3[[#This Row],[Day of Week]]&lt;=5,RTO__3[[#This Row],[Hour]]&gt;=16,RTO__3[[#This Row],[Hour]]&lt;=19),"ON","OFF")</f>
        <v>ON</v>
      </c>
      <c r="G283"/>
      <c r="H283"/>
      <c r="I283"/>
    </row>
    <row r="284" spans="1:9" x14ac:dyDescent="0.25">
      <c r="A284" s="29">
        <v>45846</v>
      </c>
      <c r="B284" s="47">
        <v>7</v>
      </c>
      <c r="C284" s="47">
        <v>2</v>
      </c>
      <c r="D284" s="47">
        <v>19</v>
      </c>
      <c r="E284" s="37">
        <v>19.247399999999999</v>
      </c>
      <c r="F284" s="47" t="str">
        <f>IF(AND(RTO__3[[#This Row],[Month]]&gt;4,RTO__3[[#This Row],[Month]]&lt;9,RTO__3[[#This Row],[Day of Week]]&lt;=5,RTO__3[[#This Row],[Hour]]&gt;=16,RTO__3[[#This Row],[Hour]]&lt;=19),"ON","OFF")</f>
        <v>ON</v>
      </c>
      <c r="G284"/>
      <c r="H284"/>
      <c r="I284"/>
    </row>
    <row r="285" spans="1:9" x14ac:dyDescent="0.25">
      <c r="A285" s="29">
        <v>45846</v>
      </c>
      <c r="B285" s="47">
        <v>7</v>
      </c>
      <c r="C285" s="47">
        <v>2</v>
      </c>
      <c r="D285" s="47">
        <v>20</v>
      </c>
      <c r="E285" s="37">
        <v>49.059800000000003</v>
      </c>
      <c r="F285" s="47" t="str">
        <f>IF(AND(RTO__3[[#This Row],[Month]]&gt;4,RTO__3[[#This Row],[Month]]&lt;9,RTO__3[[#This Row],[Day of Week]]&lt;=5,RTO__3[[#This Row],[Hour]]&gt;=16,RTO__3[[#This Row],[Hour]]&lt;=19),"ON","OFF")</f>
        <v>OFF</v>
      </c>
      <c r="G285"/>
      <c r="H285"/>
      <c r="I285"/>
    </row>
    <row r="286" spans="1:9" x14ac:dyDescent="0.25">
      <c r="A286" s="29">
        <v>45846</v>
      </c>
      <c r="B286" s="47">
        <v>7</v>
      </c>
      <c r="C286" s="47">
        <v>2</v>
      </c>
      <c r="D286" s="47">
        <v>21</v>
      </c>
      <c r="E286" s="37">
        <v>20.799700000000001</v>
      </c>
      <c r="F286" s="47" t="str">
        <f>IF(AND(RTO__3[[#This Row],[Month]]&gt;4,RTO__3[[#This Row],[Month]]&lt;9,RTO__3[[#This Row],[Day of Week]]&lt;=5,RTO__3[[#This Row],[Hour]]&gt;=16,RTO__3[[#This Row],[Hour]]&lt;=19),"ON","OFF")</f>
        <v>OFF</v>
      </c>
      <c r="G286"/>
      <c r="H286"/>
      <c r="I286"/>
    </row>
    <row r="287" spans="1:9" x14ac:dyDescent="0.25">
      <c r="A287" s="29">
        <v>45846</v>
      </c>
      <c r="B287" s="47">
        <v>7</v>
      </c>
      <c r="C287" s="47">
        <v>2</v>
      </c>
      <c r="D287" s="47">
        <v>22</v>
      </c>
      <c r="E287" s="37">
        <v>22.109300000000001</v>
      </c>
      <c r="F287" s="47" t="str">
        <f>IF(AND(RTO__3[[#This Row],[Month]]&gt;4,RTO__3[[#This Row],[Month]]&lt;9,RTO__3[[#This Row],[Day of Week]]&lt;=5,RTO__3[[#This Row],[Hour]]&gt;=16,RTO__3[[#This Row],[Hour]]&lt;=19),"ON","OFF")</f>
        <v>OFF</v>
      </c>
      <c r="G287"/>
      <c r="H287"/>
      <c r="I287"/>
    </row>
    <row r="288" spans="1:9" x14ac:dyDescent="0.25">
      <c r="A288" s="29">
        <v>45846</v>
      </c>
      <c r="B288" s="47">
        <v>7</v>
      </c>
      <c r="C288" s="47">
        <v>2</v>
      </c>
      <c r="D288" s="47">
        <v>23</v>
      </c>
      <c r="E288" s="37">
        <v>39.796999999999997</v>
      </c>
      <c r="F288" s="47" t="str">
        <f>IF(AND(RTO__3[[#This Row],[Month]]&gt;4,RTO__3[[#This Row],[Month]]&lt;9,RTO__3[[#This Row],[Day of Week]]&lt;=5,RTO__3[[#This Row],[Hour]]&gt;=16,RTO__3[[#This Row],[Hour]]&lt;=19),"ON","OFF")</f>
        <v>OFF</v>
      </c>
      <c r="G288"/>
      <c r="H288"/>
      <c r="I288"/>
    </row>
    <row r="289" spans="1:9" x14ac:dyDescent="0.25">
      <c r="A289" s="29">
        <v>45846</v>
      </c>
      <c r="B289" s="47">
        <v>7</v>
      </c>
      <c r="C289" s="47">
        <v>2</v>
      </c>
      <c r="D289" s="47">
        <v>24</v>
      </c>
      <c r="E289" s="37">
        <v>24.661799999999999</v>
      </c>
      <c r="F289" s="47" t="str">
        <f>IF(AND(RTO__3[[#This Row],[Month]]&gt;4,RTO__3[[#This Row],[Month]]&lt;9,RTO__3[[#This Row],[Day of Week]]&lt;=5,RTO__3[[#This Row],[Hour]]&gt;=16,RTO__3[[#This Row],[Hour]]&lt;=19),"ON","OFF")</f>
        <v>OFF</v>
      </c>
      <c r="G289"/>
      <c r="H289"/>
      <c r="I289"/>
    </row>
    <row r="290" spans="1:9" x14ac:dyDescent="0.25">
      <c r="A290" s="29">
        <v>45847</v>
      </c>
      <c r="B290" s="47">
        <v>7</v>
      </c>
      <c r="C290" s="47">
        <v>3</v>
      </c>
      <c r="D290" s="47">
        <v>1</v>
      </c>
      <c r="E290" s="37">
        <v>35.198799999999999</v>
      </c>
      <c r="F290" s="47" t="str">
        <f>IF(AND(RTO__3[[#This Row],[Month]]&gt;4,RTO__3[[#This Row],[Month]]&lt;9,RTO__3[[#This Row],[Day of Week]]&lt;=5,RTO__3[[#This Row],[Hour]]&gt;=16,RTO__3[[#This Row],[Hour]]&lt;=19),"ON","OFF")</f>
        <v>OFF</v>
      </c>
      <c r="G290"/>
      <c r="H290"/>
      <c r="I290"/>
    </row>
    <row r="291" spans="1:9" x14ac:dyDescent="0.25">
      <c r="A291" s="29">
        <v>45847</v>
      </c>
      <c r="B291" s="47">
        <v>7</v>
      </c>
      <c r="C291" s="47">
        <v>3</v>
      </c>
      <c r="D291" s="47">
        <v>2</v>
      </c>
      <c r="E291" s="37">
        <v>33.036999999999999</v>
      </c>
      <c r="F291" s="47" t="str">
        <f>IF(AND(RTO__3[[#This Row],[Month]]&gt;4,RTO__3[[#This Row],[Month]]&lt;9,RTO__3[[#This Row],[Day of Week]]&lt;=5,RTO__3[[#This Row],[Hour]]&gt;=16,RTO__3[[#This Row],[Hour]]&lt;=19),"ON","OFF")</f>
        <v>OFF</v>
      </c>
      <c r="G291"/>
      <c r="H291"/>
      <c r="I291"/>
    </row>
    <row r="292" spans="1:9" x14ac:dyDescent="0.25">
      <c r="A292" s="29">
        <v>45847</v>
      </c>
      <c r="B292" s="47">
        <v>7</v>
      </c>
      <c r="C292" s="47">
        <v>3</v>
      </c>
      <c r="D292" s="47">
        <v>3</v>
      </c>
      <c r="E292" s="37">
        <v>33.4861</v>
      </c>
      <c r="F292" s="47" t="str">
        <f>IF(AND(RTO__3[[#This Row],[Month]]&gt;4,RTO__3[[#This Row],[Month]]&lt;9,RTO__3[[#This Row],[Day of Week]]&lt;=5,RTO__3[[#This Row],[Hour]]&gt;=16,RTO__3[[#This Row],[Hour]]&lt;=19),"ON","OFF")</f>
        <v>OFF</v>
      </c>
      <c r="G292"/>
      <c r="H292"/>
      <c r="I292"/>
    </row>
    <row r="293" spans="1:9" x14ac:dyDescent="0.25">
      <c r="A293" s="29">
        <v>45847</v>
      </c>
      <c r="B293" s="47">
        <v>7</v>
      </c>
      <c r="C293" s="47">
        <v>3</v>
      </c>
      <c r="D293" s="47">
        <v>4</v>
      </c>
      <c r="E293" s="37">
        <v>28.554600000000001</v>
      </c>
      <c r="F293" s="47" t="str">
        <f>IF(AND(RTO__3[[#This Row],[Month]]&gt;4,RTO__3[[#This Row],[Month]]&lt;9,RTO__3[[#This Row],[Day of Week]]&lt;=5,RTO__3[[#This Row],[Hour]]&gt;=16,RTO__3[[#This Row],[Hour]]&lt;=19),"ON","OFF")</f>
        <v>OFF</v>
      </c>
      <c r="G293"/>
      <c r="H293"/>
      <c r="I293"/>
    </row>
    <row r="294" spans="1:9" x14ac:dyDescent="0.25">
      <c r="A294" s="29">
        <v>45847</v>
      </c>
      <c r="B294" s="47">
        <v>7</v>
      </c>
      <c r="C294" s="47">
        <v>3</v>
      </c>
      <c r="D294" s="47">
        <v>5</v>
      </c>
      <c r="E294" s="37">
        <v>29.652999999999999</v>
      </c>
      <c r="F294" s="47" t="str">
        <f>IF(AND(RTO__3[[#This Row],[Month]]&gt;4,RTO__3[[#This Row],[Month]]&lt;9,RTO__3[[#This Row],[Day of Week]]&lt;=5,RTO__3[[#This Row],[Hour]]&gt;=16,RTO__3[[#This Row],[Hour]]&lt;=19),"ON","OFF")</f>
        <v>OFF</v>
      </c>
      <c r="G294"/>
      <c r="H294"/>
      <c r="I294"/>
    </row>
    <row r="295" spans="1:9" x14ac:dyDescent="0.25">
      <c r="A295" s="29">
        <v>45847</v>
      </c>
      <c r="B295" s="47">
        <v>7</v>
      </c>
      <c r="C295" s="47">
        <v>3</v>
      </c>
      <c r="D295" s="47">
        <v>6</v>
      </c>
      <c r="E295" s="37">
        <v>29.664000000000001</v>
      </c>
      <c r="F295" s="47" t="str">
        <f>IF(AND(RTO__3[[#This Row],[Month]]&gt;4,RTO__3[[#This Row],[Month]]&lt;9,RTO__3[[#This Row],[Day of Week]]&lt;=5,RTO__3[[#This Row],[Hour]]&gt;=16,RTO__3[[#This Row],[Hour]]&lt;=19),"ON","OFF")</f>
        <v>OFF</v>
      </c>
      <c r="G295"/>
      <c r="H295"/>
      <c r="I295"/>
    </row>
    <row r="296" spans="1:9" x14ac:dyDescent="0.25">
      <c r="A296" s="29">
        <v>45847</v>
      </c>
      <c r="B296" s="47">
        <v>7</v>
      </c>
      <c r="C296" s="47">
        <v>3</v>
      </c>
      <c r="D296" s="47">
        <v>7</v>
      </c>
      <c r="E296" s="37">
        <v>19.037199999999999</v>
      </c>
      <c r="F296" s="47" t="str">
        <f>IF(AND(RTO__3[[#This Row],[Month]]&gt;4,RTO__3[[#This Row],[Month]]&lt;9,RTO__3[[#This Row],[Day of Week]]&lt;=5,RTO__3[[#This Row],[Hour]]&gt;=16,RTO__3[[#This Row],[Hour]]&lt;=19),"ON","OFF")</f>
        <v>OFF</v>
      </c>
      <c r="G296"/>
      <c r="H296"/>
      <c r="I296"/>
    </row>
    <row r="297" spans="1:9" x14ac:dyDescent="0.25">
      <c r="A297" s="29">
        <v>45847</v>
      </c>
      <c r="B297" s="47">
        <v>7</v>
      </c>
      <c r="C297" s="47">
        <v>3</v>
      </c>
      <c r="D297" s="47">
        <v>8</v>
      </c>
      <c r="E297" s="37">
        <v>22.898299999999999</v>
      </c>
      <c r="F297" s="47" t="str">
        <f>IF(AND(RTO__3[[#This Row],[Month]]&gt;4,RTO__3[[#This Row],[Month]]&lt;9,RTO__3[[#This Row],[Day of Week]]&lt;=5,RTO__3[[#This Row],[Hour]]&gt;=16,RTO__3[[#This Row],[Hour]]&lt;=19),"ON","OFF")</f>
        <v>OFF</v>
      </c>
      <c r="G297"/>
      <c r="H297"/>
      <c r="I297"/>
    </row>
    <row r="298" spans="1:9" x14ac:dyDescent="0.25">
      <c r="A298" s="29">
        <v>45847</v>
      </c>
      <c r="B298" s="47">
        <v>7</v>
      </c>
      <c r="C298" s="47">
        <v>3</v>
      </c>
      <c r="D298" s="47">
        <v>9</v>
      </c>
      <c r="E298" s="37">
        <v>25.669</v>
      </c>
      <c r="F298" s="47" t="str">
        <f>IF(AND(RTO__3[[#This Row],[Month]]&gt;4,RTO__3[[#This Row],[Month]]&lt;9,RTO__3[[#This Row],[Day of Week]]&lt;=5,RTO__3[[#This Row],[Hour]]&gt;=16,RTO__3[[#This Row],[Hour]]&lt;=19),"ON","OFF")</f>
        <v>OFF</v>
      </c>
      <c r="G298"/>
      <c r="H298"/>
      <c r="I298"/>
    </row>
    <row r="299" spans="1:9" x14ac:dyDescent="0.25">
      <c r="A299" s="29">
        <v>45847</v>
      </c>
      <c r="B299" s="47">
        <v>7</v>
      </c>
      <c r="C299" s="47">
        <v>3</v>
      </c>
      <c r="D299" s="47">
        <v>10</v>
      </c>
      <c r="E299" s="37">
        <v>29.618200000000002</v>
      </c>
      <c r="F299" s="47" t="str">
        <f>IF(AND(RTO__3[[#This Row],[Month]]&gt;4,RTO__3[[#This Row],[Month]]&lt;9,RTO__3[[#This Row],[Day of Week]]&lt;=5,RTO__3[[#This Row],[Hour]]&gt;=16,RTO__3[[#This Row],[Hour]]&lt;=19),"ON","OFF")</f>
        <v>OFF</v>
      </c>
      <c r="G299"/>
      <c r="H299"/>
      <c r="I299"/>
    </row>
    <row r="300" spans="1:9" x14ac:dyDescent="0.25">
      <c r="A300" s="29">
        <v>45847</v>
      </c>
      <c r="B300" s="47">
        <v>7</v>
      </c>
      <c r="C300" s="47">
        <v>3</v>
      </c>
      <c r="D300" s="47">
        <v>11</v>
      </c>
      <c r="E300" s="37">
        <v>33.389800000000001</v>
      </c>
      <c r="F300" s="47" t="str">
        <f>IF(AND(RTO__3[[#This Row],[Month]]&gt;4,RTO__3[[#This Row],[Month]]&lt;9,RTO__3[[#This Row],[Day of Week]]&lt;=5,RTO__3[[#This Row],[Hour]]&gt;=16,RTO__3[[#This Row],[Hour]]&lt;=19),"ON","OFF")</f>
        <v>OFF</v>
      </c>
      <c r="G300"/>
      <c r="H300"/>
      <c r="I300"/>
    </row>
    <row r="301" spans="1:9" x14ac:dyDescent="0.25">
      <c r="A301" s="29">
        <v>45847</v>
      </c>
      <c r="B301" s="47">
        <v>7</v>
      </c>
      <c r="C301" s="47">
        <v>3</v>
      </c>
      <c r="D301" s="47">
        <v>12</v>
      </c>
      <c r="E301" s="37">
        <v>34.230899999999998</v>
      </c>
      <c r="F301" s="47" t="str">
        <f>IF(AND(RTO__3[[#This Row],[Month]]&gt;4,RTO__3[[#This Row],[Month]]&lt;9,RTO__3[[#This Row],[Day of Week]]&lt;=5,RTO__3[[#This Row],[Hour]]&gt;=16,RTO__3[[#This Row],[Hour]]&lt;=19),"ON","OFF")</f>
        <v>OFF</v>
      </c>
      <c r="G301"/>
      <c r="H301"/>
      <c r="I301"/>
    </row>
    <row r="302" spans="1:9" x14ac:dyDescent="0.25">
      <c r="A302" s="29">
        <v>45847</v>
      </c>
      <c r="B302" s="47">
        <v>7</v>
      </c>
      <c r="C302" s="47">
        <v>3</v>
      </c>
      <c r="D302" s="47">
        <v>13</v>
      </c>
      <c r="E302" s="37">
        <v>33.606299999999997</v>
      </c>
      <c r="F302" s="47" t="str">
        <f>IF(AND(RTO__3[[#This Row],[Month]]&gt;4,RTO__3[[#This Row],[Month]]&lt;9,RTO__3[[#This Row],[Day of Week]]&lt;=5,RTO__3[[#This Row],[Hour]]&gt;=16,RTO__3[[#This Row],[Hour]]&lt;=19),"ON","OFF")</f>
        <v>OFF</v>
      </c>
      <c r="G302"/>
      <c r="H302"/>
      <c r="I302"/>
    </row>
    <row r="303" spans="1:9" x14ac:dyDescent="0.25">
      <c r="A303" s="29">
        <v>45847</v>
      </c>
      <c r="B303" s="47">
        <v>7</v>
      </c>
      <c r="C303" s="47">
        <v>3</v>
      </c>
      <c r="D303" s="47">
        <v>14</v>
      </c>
      <c r="E303" s="37">
        <v>35.939900000000002</v>
      </c>
      <c r="F303" s="47" t="str">
        <f>IF(AND(RTO__3[[#This Row],[Month]]&gt;4,RTO__3[[#This Row],[Month]]&lt;9,RTO__3[[#This Row],[Day of Week]]&lt;=5,RTO__3[[#This Row],[Hour]]&gt;=16,RTO__3[[#This Row],[Hour]]&lt;=19),"ON","OFF")</f>
        <v>OFF</v>
      </c>
      <c r="G303"/>
      <c r="H303"/>
      <c r="I303"/>
    </row>
    <row r="304" spans="1:9" x14ac:dyDescent="0.25">
      <c r="A304" s="29">
        <v>45847</v>
      </c>
      <c r="B304" s="47">
        <v>7</v>
      </c>
      <c r="C304" s="47">
        <v>3</v>
      </c>
      <c r="D304" s="47">
        <v>15</v>
      </c>
      <c r="E304" s="37">
        <v>46.0608</v>
      </c>
      <c r="F304" s="47" t="str">
        <f>IF(AND(RTO__3[[#This Row],[Month]]&gt;4,RTO__3[[#This Row],[Month]]&lt;9,RTO__3[[#This Row],[Day of Week]]&lt;=5,RTO__3[[#This Row],[Hour]]&gt;=16,RTO__3[[#This Row],[Hour]]&lt;=19),"ON","OFF")</f>
        <v>OFF</v>
      </c>
      <c r="G304"/>
      <c r="H304"/>
      <c r="I304"/>
    </row>
    <row r="305" spans="1:9" x14ac:dyDescent="0.25">
      <c r="A305" s="29">
        <v>45847</v>
      </c>
      <c r="B305" s="47">
        <v>7</v>
      </c>
      <c r="C305" s="47">
        <v>3</v>
      </c>
      <c r="D305" s="47">
        <v>16</v>
      </c>
      <c r="E305" s="37">
        <v>80.765900000000002</v>
      </c>
      <c r="F305" s="47" t="str">
        <f>IF(AND(RTO__3[[#This Row],[Month]]&gt;4,RTO__3[[#This Row],[Month]]&lt;9,RTO__3[[#This Row],[Day of Week]]&lt;=5,RTO__3[[#This Row],[Hour]]&gt;=16,RTO__3[[#This Row],[Hour]]&lt;=19),"ON","OFF")</f>
        <v>ON</v>
      </c>
      <c r="G305"/>
      <c r="H305"/>
      <c r="I305"/>
    </row>
    <row r="306" spans="1:9" x14ac:dyDescent="0.25">
      <c r="A306" s="29">
        <v>45847</v>
      </c>
      <c r="B306" s="47">
        <v>7</v>
      </c>
      <c r="C306" s="47">
        <v>3</v>
      </c>
      <c r="D306" s="47">
        <v>17</v>
      </c>
      <c r="E306" s="37">
        <v>50.7622</v>
      </c>
      <c r="F306" s="47" t="str">
        <f>IF(AND(RTO__3[[#This Row],[Month]]&gt;4,RTO__3[[#This Row],[Month]]&lt;9,RTO__3[[#This Row],[Day of Week]]&lt;=5,RTO__3[[#This Row],[Hour]]&gt;=16,RTO__3[[#This Row],[Hour]]&lt;=19),"ON","OFF")</f>
        <v>ON</v>
      </c>
      <c r="G306"/>
      <c r="H306"/>
      <c r="I306"/>
    </row>
    <row r="307" spans="1:9" x14ac:dyDescent="0.25">
      <c r="A307" s="29">
        <v>45847</v>
      </c>
      <c r="B307" s="47">
        <v>7</v>
      </c>
      <c r="C307" s="47">
        <v>3</v>
      </c>
      <c r="D307" s="47">
        <v>18</v>
      </c>
      <c r="E307" s="37">
        <v>36.7744</v>
      </c>
      <c r="F307" s="47" t="str">
        <f>IF(AND(RTO__3[[#This Row],[Month]]&gt;4,RTO__3[[#This Row],[Month]]&lt;9,RTO__3[[#This Row],[Day of Week]]&lt;=5,RTO__3[[#This Row],[Hour]]&gt;=16,RTO__3[[#This Row],[Hour]]&lt;=19),"ON","OFF")</f>
        <v>ON</v>
      </c>
      <c r="G307"/>
      <c r="H307"/>
      <c r="I307"/>
    </row>
    <row r="308" spans="1:9" x14ac:dyDescent="0.25">
      <c r="A308" s="29">
        <v>45847</v>
      </c>
      <c r="B308" s="47">
        <v>7</v>
      </c>
      <c r="C308" s="47">
        <v>3</v>
      </c>
      <c r="D308" s="47">
        <v>19</v>
      </c>
      <c r="E308" s="37">
        <v>39.0289</v>
      </c>
      <c r="F308" s="47" t="str">
        <f>IF(AND(RTO__3[[#This Row],[Month]]&gt;4,RTO__3[[#This Row],[Month]]&lt;9,RTO__3[[#This Row],[Day of Week]]&lt;=5,RTO__3[[#This Row],[Hour]]&gt;=16,RTO__3[[#This Row],[Hour]]&lt;=19),"ON","OFF")</f>
        <v>ON</v>
      </c>
      <c r="G308"/>
      <c r="H308"/>
      <c r="I308"/>
    </row>
    <row r="309" spans="1:9" x14ac:dyDescent="0.25">
      <c r="A309" s="29">
        <v>45847</v>
      </c>
      <c r="B309" s="47">
        <v>7</v>
      </c>
      <c r="C309" s="47">
        <v>3</v>
      </c>
      <c r="D309" s="47">
        <v>20</v>
      </c>
      <c r="E309" s="37">
        <v>43.200699999999998</v>
      </c>
      <c r="F309" s="47" t="str">
        <f>IF(AND(RTO__3[[#This Row],[Month]]&gt;4,RTO__3[[#This Row],[Month]]&lt;9,RTO__3[[#This Row],[Day of Week]]&lt;=5,RTO__3[[#This Row],[Hour]]&gt;=16,RTO__3[[#This Row],[Hour]]&lt;=19),"ON","OFF")</f>
        <v>OFF</v>
      </c>
      <c r="G309"/>
      <c r="H309"/>
      <c r="I309"/>
    </row>
    <row r="310" spans="1:9" x14ac:dyDescent="0.25">
      <c r="A310" s="29">
        <v>45847</v>
      </c>
      <c r="B310" s="47">
        <v>7</v>
      </c>
      <c r="C310" s="47">
        <v>3</v>
      </c>
      <c r="D310" s="47">
        <v>21</v>
      </c>
      <c r="E310" s="37">
        <v>37.348599999999998</v>
      </c>
      <c r="F310" s="47" t="str">
        <f>IF(AND(RTO__3[[#This Row],[Month]]&gt;4,RTO__3[[#This Row],[Month]]&lt;9,RTO__3[[#This Row],[Day of Week]]&lt;=5,RTO__3[[#This Row],[Hour]]&gt;=16,RTO__3[[#This Row],[Hour]]&lt;=19),"ON","OFF")</f>
        <v>OFF</v>
      </c>
      <c r="G310"/>
      <c r="H310"/>
      <c r="I310"/>
    </row>
    <row r="311" spans="1:9" x14ac:dyDescent="0.25">
      <c r="A311" s="29">
        <v>45847</v>
      </c>
      <c r="B311" s="47">
        <v>7</v>
      </c>
      <c r="C311" s="47">
        <v>3</v>
      </c>
      <c r="D311" s="47">
        <v>22</v>
      </c>
      <c r="E311" s="37">
        <v>37.622</v>
      </c>
      <c r="F311" s="47" t="str">
        <f>IF(AND(RTO__3[[#This Row],[Month]]&gt;4,RTO__3[[#This Row],[Month]]&lt;9,RTO__3[[#This Row],[Day of Week]]&lt;=5,RTO__3[[#This Row],[Hour]]&gt;=16,RTO__3[[#This Row],[Hour]]&lt;=19),"ON","OFF")</f>
        <v>OFF</v>
      </c>
      <c r="G311"/>
      <c r="H311"/>
      <c r="I311"/>
    </row>
    <row r="312" spans="1:9" x14ac:dyDescent="0.25">
      <c r="A312" s="29">
        <v>45847</v>
      </c>
      <c r="B312" s="47">
        <v>7</v>
      </c>
      <c r="C312" s="47">
        <v>3</v>
      </c>
      <c r="D312" s="47">
        <v>23</v>
      </c>
      <c r="E312" s="37">
        <v>44.763100000000001</v>
      </c>
      <c r="F312" s="47" t="str">
        <f>IF(AND(RTO__3[[#This Row],[Month]]&gt;4,RTO__3[[#This Row],[Month]]&lt;9,RTO__3[[#This Row],[Day of Week]]&lt;=5,RTO__3[[#This Row],[Hour]]&gt;=16,RTO__3[[#This Row],[Hour]]&lt;=19),"ON","OFF")</f>
        <v>OFF</v>
      </c>
      <c r="G312"/>
      <c r="H312"/>
      <c r="I312"/>
    </row>
    <row r="313" spans="1:9" x14ac:dyDescent="0.25">
      <c r="A313" s="29">
        <v>45847</v>
      </c>
      <c r="B313" s="47">
        <v>7</v>
      </c>
      <c r="C313" s="47">
        <v>3</v>
      </c>
      <c r="D313" s="47">
        <v>24</v>
      </c>
      <c r="E313" s="37">
        <v>36.569699999999997</v>
      </c>
      <c r="F313" s="47" t="str">
        <f>IF(AND(RTO__3[[#This Row],[Month]]&gt;4,RTO__3[[#This Row],[Month]]&lt;9,RTO__3[[#This Row],[Day of Week]]&lt;=5,RTO__3[[#This Row],[Hour]]&gt;=16,RTO__3[[#This Row],[Hour]]&lt;=19),"ON","OFF")</f>
        <v>OFF</v>
      </c>
      <c r="G313"/>
      <c r="H313"/>
      <c r="I313"/>
    </row>
    <row r="314" spans="1:9" x14ac:dyDescent="0.25">
      <c r="A314" s="29">
        <v>45848</v>
      </c>
      <c r="B314" s="47">
        <v>7</v>
      </c>
      <c r="C314" s="47">
        <v>4</v>
      </c>
      <c r="D314" s="47">
        <v>1</v>
      </c>
      <c r="E314" s="37">
        <v>39.967199999999998</v>
      </c>
      <c r="F314" s="47" t="str">
        <f>IF(AND(RTO__3[[#This Row],[Month]]&gt;4,RTO__3[[#This Row],[Month]]&lt;9,RTO__3[[#This Row],[Day of Week]]&lt;=5,RTO__3[[#This Row],[Hour]]&gt;=16,RTO__3[[#This Row],[Hour]]&lt;=19),"ON","OFF")</f>
        <v>OFF</v>
      </c>
      <c r="G314"/>
      <c r="H314"/>
      <c r="I314"/>
    </row>
    <row r="315" spans="1:9" x14ac:dyDescent="0.25">
      <c r="A315" s="29">
        <v>45848</v>
      </c>
      <c r="B315" s="47">
        <v>7</v>
      </c>
      <c r="C315" s="47">
        <v>4</v>
      </c>
      <c r="D315" s="47">
        <v>2</v>
      </c>
      <c r="E315" s="37">
        <v>35.9878</v>
      </c>
      <c r="F315" s="47" t="str">
        <f>IF(AND(RTO__3[[#This Row],[Month]]&gt;4,RTO__3[[#This Row],[Month]]&lt;9,RTO__3[[#This Row],[Day of Week]]&lt;=5,RTO__3[[#This Row],[Hour]]&gt;=16,RTO__3[[#This Row],[Hour]]&lt;=19),"ON","OFF")</f>
        <v>OFF</v>
      </c>
      <c r="G315"/>
      <c r="H315"/>
      <c r="I315"/>
    </row>
    <row r="316" spans="1:9" x14ac:dyDescent="0.25">
      <c r="A316" s="29">
        <v>45848</v>
      </c>
      <c r="B316" s="47">
        <v>7</v>
      </c>
      <c r="C316" s="47">
        <v>4</v>
      </c>
      <c r="D316" s="47">
        <v>3</v>
      </c>
      <c r="E316" s="37">
        <v>30.180099999999999</v>
      </c>
      <c r="F316" s="47" t="str">
        <f>IF(AND(RTO__3[[#This Row],[Month]]&gt;4,RTO__3[[#This Row],[Month]]&lt;9,RTO__3[[#This Row],[Day of Week]]&lt;=5,RTO__3[[#This Row],[Hour]]&gt;=16,RTO__3[[#This Row],[Hour]]&lt;=19),"ON","OFF")</f>
        <v>OFF</v>
      </c>
      <c r="G316"/>
      <c r="H316"/>
      <c r="I316"/>
    </row>
    <row r="317" spans="1:9" x14ac:dyDescent="0.25">
      <c r="A317" s="29">
        <v>45848</v>
      </c>
      <c r="B317" s="47">
        <v>7</v>
      </c>
      <c r="C317" s="47">
        <v>4</v>
      </c>
      <c r="D317" s="47">
        <v>4</v>
      </c>
      <c r="E317" s="37">
        <v>31.873999999999999</v>
      </c>
      <c r="F317" s="47" t="str">
        <f>IF(AND(RTO__3[[#This Row],[Month]]&gt;4,RTO__3[[#This Row],[Month]]&lt;9,RTO__3[[#This Row],[Day of Week]]&lt;=5,RTO__3[[#This Row],[Hour]]&gt;=16,RTO__3[[#This Row],[Hour]]&lt;=19),"ON","OFF")</f>
        <v>OFF</v>
      </c>
      <c r="G317"/>
      <c r="H317"/>
      <c r="I317"/>
    </row>
    <row r="318" spans="1:9" x14ac:dyDescent="0.25">
      <c r="A318" s="29">
        <v>45848</v>
      </c>
      <c r="B318" s="47">
        <v>7</v>
      </c>
      <c r="C318" s="47">
        <v>4</v>
      </c>
      <c r="D318" s="47">
        <v>5</v>
      </c>
      <c r="E318" s="37">
        <v>33.575299999999999</v>
      </c>
      <c r="F318" s="47" t="str">
        <f>IF(AND(RTO__3[[#This Row],[Month]]&gt;4,RTO__3[[#This Row],[Month]]&lt;9,RTO__3[[#This Row],[Day of Week]]&lt;=5,RTO__3[[#This Row],[Hour]]&gt;=16,RTO__3[[#This Row],[Hour]]&lt;=19),"ON","OFF")</f>
        <v>OFF</v>
      </c>
      <c r="G318"/>
      <c r="H318"/>
      <c r="I318"/>
    </row>
    <row r="319" spans="1:9" x14ac:dyDescent="0.25">
      <c r="A319" s="29">
        <v>45848</v>
      </c>
      <c r="B319" s="47">
        <v>7</v>
      </c>
      <c r="C319" s="47">
        <v>4</v>
      </c>
      <c r="D319" s="47">
        <v>6</v>
      </c>
      <c r="E319" s="37">
        <v>23.353400000000001</v>
      </c>
      <c r="F319" s="47" t="str">
        <f>IF(AND(RTO__3[[#This Row],[Month]]&gt;4,RTO__3[[#This Row],[Month]]&lt;9,RTO__3[[#This Row],[Day of Week]]&lt;=5,RTO__3[[#This Row],[Hour]]&gt;=16,RTO__3[[#This Row],[Hour]]&lt;=19),"ON","OFF")</f>
        <v>OFF</v>
      </c>
      <c r="G319"/>
      <c r="H319"/>
      <c r="I319"/>
    </row>
    <row r="320" spans="1:9" x14ac:dyDescent="0.25">
      <c r="A320" s="29">
        <v>45848</v>
      </c>
      <c r="B320" s="47">
        <v>7</v>
      </c>
      <c r="C320" s="47">
        <v>4</v>
      </c>
      <c r="D320" s="47">
        <v>7</v>
      </c>
      <c r="E320" s="37">
        <v>17.366800000000001</v>
      </c>
      <c r="F320" s="47" t="str">
        <f>IF(AND(RTO__3[[#This Row],[Month]]&gt;4,RTO__3[[#This Row],[Month]]&lt;9,RTO__3[[#This Row],[Day of Week]]&lt;=5,RTO__3[[#This Row],[Hour]]&gt;=16,RTO__3[[#This Row],[Hour]]&lt;=19),"ON","OFF")</f>
        <v>OFF</v>
      </c>
      <c r="G320"/>
      <c r="H320"/>
      <c r="I320"/>
    </row>
    <row r="321" spans="1:9" x14ac:dyDescent="0.25">
      <c r="A321" s="29">
        <v>45848</v>
      </c>
      <c r="B321" s="47">
        <v>7</v>
      </c>
      <c r="C321" s="47">
        <v>4</v>
      </c>
      <c r="D321" s="47">
        <v>8</v>
      </c>
      <c r="E321" s="37">
        <v>18.1128</v>
      </c>
      <c r="F321" s="47" t="str">
        <f>IF(AND(RTO__3[[#This Row],[Month]]&gt;4,RTO__3[[#This Row],[Month]]&lt;9,RTO__3[[#This Row],[Day of Week]]&lt;=5,RTO__3[[#This Row],[Hour]]&gt;=16,RTO__3[[#This Row],[Hour]]&lt;=19),"ON","OFF")</f>
        <v>OFF</v>
      </c>
      <c r="G321"/>
      <c r="H321"/>
      <c r="I321"/>
    </row>
    <row r="322" spans="1:9" x14ac:dyDescent="0.25">
      <c r="A322" s="29">
        <v>45848</v>
      </c>
      <c r="B322" s="47">
        <v>7</v>
      </c>
      <c r="C322" s="47">
        <v>4</v>
      </c>
      <c r="D322" s="47">
        <v>9</v>
      </c>
      <c r="E322" s="37">
        <v>21.165199999999999</v>
      </c>
      <c r="F322" s="47" t="str">
        <f>IF(AND(RTO__3[[#This Row],[Month]]&gt;4,RTO__3[[#This Row],[Month]]&lt;9,RTO__3[[#This Row],[Day of Week]]&lt;=5,RTO__3[[#This Row],[Hour]]&gt;=16,RTO__3[[#This Row],[Hour]]&lt;=19),"ON","OFF")</f>
        <v>OFF</v>
      </c>
      <c r="G322"/>
      <c r="H322"/>
      <c r="I322"/>
    </row>
    <row r="323" spans="1:9" x14ac:dyDescent="0.25">
      <c r="A323" s="29">
        <v>45848</v>
      </c>
      <c r="B323" s="47">
        <v>7</v>
      </c>
      <c r="C323" s="47">
        <v>4</v>
      </c>
      <c r="D323" s="47">
        <v>10</v>
      </c>
      <c r="E323" s="37">
        <v>27.6968</v>
      </c>
      <c r="F323" s="47" t="str">
        <f>IF(AND(RTO__3[[#This Row],[Month]]&gt;4,RTO__3[[#This Row],[Month]]&lt;9,RTO__3[[#This Row],[Day of Week]]&lt;=5,RTO__3[[#This Row],[Hour]]&gt;=16,RTO__3[[#This Row],[Hour]]&lt;=19),"ON","OFF")</f>
        <v>OFF</v>
      </c>
      <c r="G323"/>
      <c r="H323"/>
      <c r="I323"/>
    </row>
    <row r="324" spans="1:9" x14ac:dyDescent="0.25">
      <c r="A324" s="29">
        <v>45848</v>
      </c>
      <c r="B324" s="47">
        <v>7</v>
      </c>
      <c r="C324" s="47">
        <v>4</v>
      </c>
      <c r="D324" s="47">
        <v>11</v>
      </c>
      <c r="E324" s="37">
        <v>30.431699999999999</v>
      </c>
      <c r="F324" s="47" t="str">
        <f>IF(AND(RTO__3[[#This Row],[Month]]&gt;4,RTO__3[[#This Row],[Month]]&lt;9,RTO__3[[#This Row],[Day of Week]]&lt;=5,RTO__3[[#This Row],[Hour]]&gt;=16,RTO__3[[#This Row],[Hour]]&lt;=19),"ON","OFF")</f>
        <v>OFF</v>
      </c>
      <c r="G324"/>
      <c r="H324"/>
      <c r="I324"/>
    </row>
    <row r="325" spans="1:9" x14ac:dyDescent="0.25">
      <c r="A325" s="29">
        <v>45848</v>
      </c>
      <c r="B325" s="47">
        <v>7</v>
      </c>
      <c r="C325" s="47">
        <v>4</v>
      </c>
      <c r="D325" s="47">
        <v>12</v>
      </c>
      <c r="E325" s="37">
        <v>30.576799999999999</v>
      </c>
      <c r="F325" s="47" t="str">
        <f>IF(AND(RTO__3[[#This Row],[Month]]&gt;4,RTO__3[[#This Row],[Month]]&lt;9,RTO__3[[#This Row],[Day of Week]]&lt;=5,RTO__3[[#This Row],[Hour]]&gt;=16,RTO__3[[#This Row],[Hour]]&lt;=19),"ON","OFF")</f>
        <v>OFF</v>
      </c>
      <c r="G325"/>
      <c r="H325"/>
      <c r="I325"/>
    </row>
    <row r="326" spans="1:9" x14ac:dyDescent="0.25">
      <c r="A326" s="29">
        <v>45848</v>
      </c>
      <c r="B326" s="47">
        <v>7</v>
      </c>
      <c r="C326" s="47">
        <v>4</v>
      </c>
      <c r="D326" s="47">
        <v>13</v>
      </c>
      <c r="E326" s="37">
        <v>31.616399999999999</v>
      </c>
      <c r="F326" s="47" t="str">
        <f>IF(AND(RTO__3[[#This Row],[Month]]&gt;4,RTO__3[[#This Row],[Month]]&lt;9,RTO__3[[#This Row],[Day of Week]]&lt;=5,RTO__3[[#This Row],[Hour]]&gt;=16,RTO__3[[#This Row],[Hour]]&lt;=19),"ON","OFF")</f>
        <v>OFF</v>
      </c>
      <c r="G326"/>
      <c r="H326"/>
      <c r="I326"/>
    </row>
    <row r="327" spans="1:9" x14ac:dyDescent="0.25">
      <c r="A327" s="29">
        <v>45848</v>
      </c>
      <c r="B327" s="47">
        <v>7</v>
      </c>
      <c r="C327" s="47">
        <v>4</v>
      </c>
      <c r="D327" s="47">
        <v>14</v>
      </c>
      <c r="E327" s="37">
        <v>32.464500000000001</v>
      </c>
      <c r="F327" s="47" t="str">
        <f>IF(AND(RTO__3[[#This Row],[Month]]&gt;4,RTO__3[[#This Row],[Month]]&lt;9,RTO__3[[#This Row],[Day of Week]]&lt;=5,RTO__3[[#This Row],[Hour]]&gt;=16,RTO__3[[#This Row],[Hour]]&lt;=19),"ON","OFF")</f>
        <v>OFF</v>
      </c>
      <c r="G327"/>
      <c r="H327"/>
      <c r="I327"/>
    </row>
    <row r="328" spans="1:9" x14ac:dyDescent="0.25">
      <c r="A328" s="29">
        <v>45848</v>
      </c>
      <c r="B328" s="47">
        <v>7</v>
      </c>
      <c r="C328" s="47">
        <v>4</v>
      </c>
      <c r="D328" s="47">
        <v>15</v>
      </c>
      <c r="E328" s="37">
        <v>31.910299999999999</v>
      </c>
      <c r="F328" s="47" t="str">
        <f>IF(AND(RTO__3[[#This Row],[Month]]&gt;4,RTO__3[[#This Row],[Month]]&lt;9,RTO__3[[#This Row],[Day of Week]]&lt;=5,RTO__3[[#This Row],[Hour]]&gt;=16,RTO__3[[#This Row],[Hour]]&lt;=19),"ON","OFF")</f>
        <v>OFF</v>
      </c>
      <c r="G328"/>
      <c r="H328"/>
      <c r="I328"/>
    </row>
    <row r="329" spans="1:9" x14ac:dyDescent="0.25">
      <c r="A329" s="29">
        <v>45848</v>
      </c>
      <c r="B329" s="47">
        <v>7</v>
      </c>
      <c r="C329" s="47">
        <v>4</v>
      </c>
      <c r="D329" s="47">
        <v>16</v>
      </c>
      <c r="E329" s="37">
        <v>29.377500000000001</v>
      </c>
      <c r="F329" s="47" t="str">
        <f>IF(AND(RTO__3[[#This Row],[Month]]&gt;4,RTO__3[[#This Row],[Month]]&lt;9,RTO__3[[#This Row],[Day of Week]]&lt;=5,RTO__3[[#This Row],[Hour]]&gt;=16,RTO__3[[#This Row],[Hour]]&lt;=19),"ON","OFF")</f>
        <v>ON</v>
      </c>
      <c r="G329"/>
      <c r="H329"/>
      <c r="I329"/>
    </row>
    <row r="330" spans="1:9" x14ac:dyDescent="0.25">
      <c r="A330" s="29">
        <v>45848</v>
      </c>
      <c r="B330" s="47">
        <v>7</v>
      </c>
      <c r="C330" s="47">
        <v>4</v>
      </c>
      <c r="D330" s="47">
        <v>17</v>
      </c>
      <c r="E330" s="37">
        <v>30.265499999999999</v>
      </c>
      <c r="F330" s="47" t="str">
        <f>IF(AND(RTO__3[[#This Row],[Month]]&gt;4,RTO__3[[#This Row],[Month]]&lt;9,RTO__3[[#This Row],[Day of Week]]&lt;=5,RTO__3[[#This Row],[Hour]]&gt;=16,RTO__3[[#This Row],[Hour]]&lt;=19),"ON","OFF")</f>
        <v>ON</v>
      </c>
      <c r="G330"/>
      <c r="H330"/>
      <c r="I330"/>
    </row>
    <row r="331" spans="1:9" x14ac:dyDescent="0.25">
      <c r="A331" s="29">
        <v>45848</v>
      </c>
      <c r="B331" s="47">
        <v>7</v>
      </c>
      <c r="C331" s="47">
        <v>4</v>
      </c>
      <c r="D331" s="47">
        <v>18</v>
      </c>
      <c r="E331" s="37">
        <v>29.594000000000001</v>
      </c>
      <c r="F331" s="47" t="str">
        <f>IF(AND(RTO__3[[#This Row],[Month]]&gt;4,RTO__3[[#This Row],[Month]]&lt;9,RTO__3[[#This Row],[Day of Week]]&lt;=5,RTO__3[[#This Row],[Hour]]&gt;=16,RTO__3[[#This Row],[Hour]]&lt;=19),"ON","OFF")</f>
        <v>ON</v>
      </c>
      <c r="G331"/>
      <c r="H331"/>
      <c r="I331"/>
    </row>
    <row r="332" spans="1:9" x14ac:dyDescent="0.25">
      <c r="A332" s="29">
        <v>45848</v>
      </c>
      <c r="B332" s="47">
        <v>7</v>
      </c>
      <c r="C332" s="47">
        <v>4</v>
      </c>
      <c r="D332" s="47">
        <v>19</v>
      </c>
      <c r="E332" s="37">
        <v>35.227499999999999</v>
      </c>
      <c r="F332" s="47" t="str">
        <f>IF(AND(RTO__3[[#This Row],[Month]]&gt;4,RTO__3[[#This Row],[Month]]&lt;9,RTO__3[[#This Row],[Day of Week]]&lt;=5,RTO__3[[#This Row],[Hour]]&gt;=16,RTO__3[[#This Row],[Hour]]&lt;=19),"ON","OFF")</f>
        <v>ON</v>
      </c>
      <c r="G332"/>
      <c r="H332"/>
      <c r="I332"/>
    </row>
    <row r="333" spans="1:9" x14ac:dyDescent="0.25">
      <c r="A333" s="29">
        <v>45848</v>
      </c>
      <c r="B333" s="47">
        <v>7</v>
      </c>
      <c r="C333" s="47">
        <v>4</v>
      </c>
      <c r="D333" s="47">
        <v>20</v>
      </c>
      <c r="E333" s="37">
        <v>38.854599999999998</v>
      </c>
      <c r="F333" s="47" t="str">
        <f>IF(AND(RTO__3[[#This Row],[Month]]&gt;4,RTO__3[[#This Row],[Month]]&lt;9,RTO__3[[#This Row],[Day of Week]]&lt;=5,RTO__3[[#This Row],[Hour]]&gt;=16,RTO__3[[#This Row],[Hour]]&lt;=19),"ON","OFF")</f>
        <v>OFF</v>
      </c>
      <c r="G333"/>
      <c r="H333"/>
      <c r="I333"/>
    </row>
    <row r="334" spans="1:9" x14ac:dyDescent="0.25">
      <c r="A334" s="29">
        <v>45848</v>
      </c>
      <c r="B334" s="47">
        <v>7</v>
      </c>
      <c r="C334" s="47">
        <v>4</v>
      </c>
      <c r="D334" s="47">
        <v>21</v>
      </c>
      <c r="E334" s="37">
        <v>40.644300000000001</v>
      </c>
      <c r="F334" s="47" t="str">
        <f>IF(AND(RTO__3[[#This Row],[Month]]&gt;4,RTO__3[[#This Row],[Month]]&lt;9,RTO__3[[#This Row],[Day of Week]]&lt;=5,RTO__3[[#This Row],[Hour]]&gt;=16,RTO__3[[#This Row],[Hour]]&lt;=19),"ON","OFF")</f>
        <v>OFF</v>
      </c>
      <c r="G334"/>
      <c r="H334"/>
      <c r="I334"/>
    </row>
    <row r="335" spans="1:9" x14ac:dyDescent="0.25">
      <c r="A335" s="29">
        <v>45848</v>
      </c>
      <c r="B335" s="47">
        <v>7</v>
      </c>
      <c r="C335" s="47">
        <v>4</v>
      </c>
      <c r="D335" s="47">
        <v>22</v>
      </c>
      <c r="E335" s="37">
        <v>38.563800000000001</v>
      </c>
      <c r="F335" s="47" t="str">
        <f>IF(AND(RTO__3[[#This Row],[Month]]&gt;4,RTO__3[[#This Row],[Month]]&lt;9,RTO__3[[#This Row],[Day of Week]]&lt;=5,RTO__3[[#This Row],[Hour]]&gt;=16,RTO__3[[#This Row],[Hour]]&lt;=19),"ON","OFF")</f>
        <v>OFF</v>
      </c>
      <c r="G335"/>
      <c r="H335"/>
      <c r="I335"/>
    </row>
    <row r="336" spans="1:9" x14ac:dyDescent="0.25">
      <c r="A336" s="29">
        <v>45848</v>
      </c>
      <c r="B336" s="47">
        <v>7</v>
      </c>
      <c r="C336" s="47">
        <v>4</v>
      </c>
      <c r="D336" s="47">
        <v>23</v>
      </c>
      <c r="E336" s="37">
        <v>38.302100000000003</v>
      </c>
      <c r="F336" s="47" t="str">
        <f>IF(AND(RTO__3[[#This Row],[Month]]&gt;4,RTO__3[[#This Row],[Month]]&lt;9,RTO__3[[#This Row],[Day of Week]]&lt;=5,RTO__3[[#This Row],[Hour]]&gt;=16,RTO__3[[#This Row],[Hour]]&lt;=19),"ON","OFF")</f>
        <v>OFF</v>
      </c>
      <c r="G336"/>
      <c r="H336"/>
      <c r="I336"/>
    </row>
    <row r="337" spans="1:9" x14ac:dyDescent="0.25">
      <c r="A337" s="29">
        <v>45848</v>
      </c>
      <c r="B337" s="47">
        <v>7</v>
      </c>
      <c r="C337" s="47">
        <v>4</v>
      </c>
      <c r="D337" s="47">
        <v>24</v>
      </c>
      <c r="E337" s="37">
        <v>32.091700000000003</v>
      </c>
      <c r="F337" s="47" t="str">
        <f>IF(AND(RTO__3[[#This Row],[Month]]&gt;4,RTO__3[[#This Row],[Month]]&lt;9,RTO__3[[#This Row],[Day of Week]]&lt;=5,RTO__3[[#This Row],[Hour]]&gt;=16,RTO__3[[#This Row],[Hour]]&lt;=19),"ON","OFF")</f>
        <v>OFF</v>
      </c>
      <c r="G337"/>
      <c r="H337"/>
      <c r="I337"/>
    </row>
    <row r="338" spans="1:9" x14ac:dyDescent="0.25">
      <c r="A338" s="29">
        <v>45849</v>
      </c>
      <c r="B338" s="47">
        <v>7</v>
      </c>
      <c r="C338" s="47">
        <v>5</v>
      </c>
      <c r="D338" s="47">
        <v>1</v>
      </c>
      <c r="E338" s="37">
        <v>33.116999999999997</v>
      </c>
      <c r="F338" s="47" t="str">
        <f>IF(AND(RTO__3[[#This Row],[Month]]&gt;4,RTO__3[[#This Row],[Month]]&lt;9,RTO__3[[#This Row],[Day of Week]]&lt;=5,RTO__3[[#This Row],[Hour]]&gt;=16,RTO__3[[#This Row],[Hour]]&lt;=19),"ON","OFF")</f>
        <v>OFF</v>
      </c>
      <c r="G338"/>
      <c r="H338"/>
      <c r="I338"/>
    </row>
    <row r="339" spans="1:9" x14ac:dyDescent="0.25">
      <c r="A339" s="29">
        <v>45849</v>
      </c>
      <c r="B339" s="47">
        <v>7</v>
      </c>
      <c r="C339" s="47">
        <v>5</v>
      </c>
      <c r="D339" s="47">
        <v>2</v>
      </c>
      <c r="E339" s="37">
        <v>33.7654</v>
      </c>
      <c r="F339" s="47" t="str">
        <f>IF(AND(RTO__3[[#This Row],[Month]]&gt;4,RTO__3[[#This Row],[Month]]&lt;9,RTO__3[[#This Row],[Day of Week]]&lt;=5,RTO__3[[#This Row],[Hour]]&gt;=16,RTO__3[[#This Row],[Hour]]&lt;=19),"ON","OFF")</f>
        <v>OFF</v>
      </c>
      <c r="G339"/>
      <c r="H339"/>
      <c r="I339"/>
    </row>
    <row r="340" spans="1:9" x14ac:dyDescent="0.25">
      <c r="A340" s="29">
        <v>45849</v>
      </c>
      <c r="B340" s="47">
        <v>7</v>
      </c>
      <c r="C340" s="47">
        <v>5</v>
      </c>
      <c r="D340" s="47">
        <v>3</v>
      </c>
      <c r="E340" s="37">
        <v>31.311</v>
      </c>
      <c r="F340" s="47" t="str">
        <f>IF(AND(RTO__3[[#This Row],[Month]]&gt;4,RTO__3[[#This Row],[Month]]&lt;9,RTO__3[[#This Row],[Day of Week]]&lt;=5,RTO__3[[#This Row],[Hour]]&gt;=16,RTO__3[[#This Row],[Hour]]&lt;=19),"ON","OFF")</f>
        <v>OFF</v>
      </c>
      <c r="G340"/>
      <c r="H340"/>
      <c r="I340"/>
    </row>
    <row r="341" spans="1:9" x14ac:dyDescent="0.25">
      <c r="A341" s="29">
        <v>45849</v>
      </c>
      <c r="B341" s="47">
        <v>7</v>
      </c>
      <c r="C341" s="47">
        <v>5</v>
      </c>
      <c r="D341" s="47">
        <v>4</v>
      </c>
      <c r="E341" s="37">
        <v>29.784600000000001</v>
      </c>
      <c r="F341" s="47" t="str">
        <f>IF(AND(RTO__3[[#This Row],[Month]]&gt;4,RTO__3[[#This Row],[Month]]&lt;9,RTO__3[[#This Row],[Day of Week]]&lt;=5,RTO__3[[#This Row],[Hour]]&gt;=16,RTO__3[[#This Row],[Hour]]&lt;=19),"ON","OFF")</f>
        <v>OFF</v>
      </c>
      <c r="G341"/>
      <c r="H341"/>
      <c r="I341"/>
    </row>
    <row r="342" spans="1:9" x14ac:dyDescent="0.25">
      <c r="A342" s="29">
        <v>45849</v>
      </c>
      <c r="B342" s="47">
        <v>7</v>
      </c>
      <c r="C342" s="47">
        <v>5</v>
      </c>
      <c r="D342" s="47">
        <v>5</v>
      </c>
      <c r="E342" s="37">
        <v>31.8703</v>
      </c>
      <c r="F342" s="47" t="str">
        <f>IF(AND(RTO__3[[#This Row],[Month]]&gt;4,RTO__3[[#This Row],[Month]]&lt;9,RTO__3[[#This Row],[Day of Week]]&lt;=5,RTO__3[[#This Row],[Hour]]&gt;=16,RTO__3[[#This Row],[Hour]]&lt;=19),"ON","OFF")</f>
        <v>OFF</v>
      </c>
      <c r="G342"/>
      <c r="H342"/>
      <c r="I342"/>
    </row>
    <row r="343" spans="1:9" x14ac:dyDescent="0.25">
      <c r="A343" s="29">
        <v>45849</v>
      </c>
      <c r="B343" s="47">
        <v>7</v>
      </c>
      <c r="C343" s="47">
        <v>5</v>
      </c>
      <c r="D343" s="47">
        <v>6</v>
      </c>
      <c r="E343" s="37">
        <v>33.562399999999997</v>
      </c>
      <c r="F343" s="47" t="str">
        <f>IF(AND(RTO__3[[#This Row],[Month]]&gt;4,RTO__3[[#This Row],[Month]]&lt;9,RTO__3[[#This Row],[Day of Week]]&lt;=5,RTO__3[[#This Row],[Hour]]&gt;=16,RTO__3[[#This Row],[Hour]]&lt;=19),"ON","OFF")</f>
        <v>OFF</v>
      </c>
      <c r="G343"/>
      <c r="H343"/>
      <c r="I343"/>
    </row>
    <row r="344" spans="1:9" x14ac:dyDescent="0.25">
      <c r="A344" s="29">
        <v>45849</v>
      </c>
      <c r="B344" s="47">
        <v>7</v>
      </c>
      <c r="C344" s="47">
        <v>5</v>
      </c>
      <c r="D344" s="47">
        <v>7</v>
      </c>
      <c r="E344" s="37">
        <v>23.298999999999999</v>
      </c>
      <c r="F344" s="47" t="str">
        <f>IF(AND(RTO__3[[#This Row],[Month]]&gt;4,RTO__3[[#This Row],[Month]]&lt;9,RTO__3[[#This Row],[Day of Week]]&lt;=5,RTO__3[[#This Row],[Hour]]&gt;=16,RTO__3[[#This Row],[Hour]]&lt;=19),"ON","OFF")</f>
        <v>OFF</v>
      </c>
      <c r="G344"/>
      <c r="H344"/>
      <c r="I344"/>
    </row>
    <row r="345" spans="1:9" x14ac:dyDescent="0.25">
      <c r="A345" s="29">
        <v>45849</v>
      </c>
      <c r="B345" s="47">
        <v>7</v>
      </c>
      <c r="C345" s="47">
        <v>5</v>
      </c>
      <c r="D345" s="47">
        <v>8</v>
      </c>
      <c r="E345" s="37">
        <v>23.574400000000001</v>
      </c>
      <c r="F345" s="47" t="str">
        <f>IF(AND(RTO__3[[#This Row],[Month]]&gt;4,RTO__3[[#This Row],[Month]]&lt;9,RTO__3[[#This Row],[Day of Week]]&lt;=5,RTO__3[[#This Row],[Hour]]&gt;=16,RTO__3[[#This Row],[Hour]]&lt;=19),"ON","OFF")</f>
        <v>OFF</v>
      </c>
      <c r="G345"/>
      <c r="H345"/>
      <c r="I345"/>
    </row>
    <row r="346" spans="1:9" x14ac:dyDescent="0.25">
      <c r="A346" s="29">
        <v>45849</v>
      </c>
      <c r="B346" s="47">
        <v>7</v>
      </c>
      <c r="C346" s="47">
        <v>5</v>
      </c>
      <c r="D346" s="47">
        <v>9</v>
      </c>
      <c r="E346" s="37">
        <v>29.162099999999999</v>
      </c>
      <c r="F346" s="47" t="str">
        <f>IF(AND(RTO__3[[#This Row],[Month]]&gt;4,RTO__3[[#This Row],[Month]]&lt;9,RTO__3[[#This Row],[Day of Week]]&lt;=5,RTO__3[[#This Row],[Hour]]&gt;=16,RTO__3[[#This Row],[Hour]]&lt;=19),"ON","OFF")</f>
        <v>OFF</v>
      </c>
      <c r="G346"/>
      <c r="H346"/>
      <c r="I346"/>
    </row>
    <row r="347" spans="1:9" x14ac:dyDescent="0.25">
      <c r="A347" s="29">
        <v>45849</v>
      </c>
      <c r="B347" s="47">
        <v>7</v>
      </c>
      <c r="C347" s="47">
        <v>5</v>
      </c>
      <c r="D347" s="47">
        <v>10</v>
      </c>
      <c r="E347" s="37">
        <v>32.857500000000002</v>
      </c>
      <c r="F347" s="47" t="str">
        <f>IF(AND(RTO__3[[#This Row],[Month]]&gt;4,RTO__3[[#This Row],[Month]]&lt;9,RTO__3[[#This Row],[Day of Week]]&lt;=5,RTO__3[[#This Row],[Hour]]&gt;=16,RTO__3[[#This Row],[Hour]]&lt;=19),"ON","OFF")</f>
        <v>OFF</v>
      </c>
      <c r="G347"/>
      <c r="H347"/>
      <c r="I347"/>
    </row>
    <row r="348" spans="1:9" x14ac:dyDescent="0.25">
      <c r="A348" s="29">
        <v>45849</v>
      </c>
      <c r="B348" s="47">
        <v>7</v>
      </c>
      <c r="C348" s="47">
        <v>5</v>
      </c>
      <c r="D348" s="47">
        <v>11</v>
      </c>
      <c r="E348" s="37">
        <v>33.772100000000002</v>
      </c>
      <c r="F348" s="47" t="str">
        <f>IF(AND(RTO__3[[#This Row],[Month]]&gt;4,RTO__3[[#This Row],[Month]]&lt;9,RTO__3[[#This Row],[Day of Week]]&lt;=5,RTO__3[[#This Row],[Hour]]&gt;=16,RTO__3[[#This Row],[Hour]]&lt;=19),"ON","OFF")</f>
        <v>OFF</v>
      </c>
      <c r="G348"/>
      <c r="H348"/>
      <c r="I348"/>
    </row>
    <row r="349" spans="1:9" x14ac:dyDescent="0.25">
      <c r="A349" s="29">
        <v>45849</v>
      </c>
      <c r="B349" s="47">
        <v>7</v>
      </c>
      <c r="C349" s="47">
        <v>5</v>
      </c>
      <c r="D349" s="47">
        <v>12</v>
      </c>
      <c r="E349" s="37">
        <v>41.937800000000003</v>
      </c>
      <c r="F349" s="47" t="str">
        <f>IF(AND(RTO__3[[#This Row],[Month]]&gt;4,RTO__3[[#This Row],[Month]]&lt;9,RTO__3[[#This Row],[Day of Week]]&lt;=5,RTO__3[[#This Row],[Hour]]&gt;=16,RTO__3[[#This Row],[Hour]]&lt;=19),"ON","OFF")</f>
        <v>OFF</v>
      </c>
      <c r="G349"/>
      <c r="H349"/>
      <c r="I349"/>
    </row>
    <row r="350" spans="1:9" x14ac:dyDescent="0.25">
      <c r="A350" s="29">
        <v>45849</v>
      </c>
      <c r="B350" s="47">
        <v>7</v>
      </c>
      <c r="C350" s="47">
        <v>5</v>
      </c>
      <c r="D350" s="47">
        <v>13</v>
      </c>
      <c r="E350" s="37">
        <v>45.448</v>
      </c>
      <c r="F350" s="47" t="str">
        <f>IF(AND(RTO__3[[#This Row],[Month]]&gt;4,RTO__3[[#This Row],[Month]]&lt;9,RTO__3[[#This Row],[Day of Week]]&lt;=5,RTO__3[[#This Row],[Hour]]&gt;=16,RTO__3[[#This Row],[Hour]]&lt;=19),"ON","OFF")</f>
        <v>OFF</v>
      </c>
      <c r="G350"/>
      <c r="H350"/>
      <c r="I350"/>
    </row>
    <row r="351" spans="1:9" x14ac:dyDescent="0.25">
      <c r="A351" s="29">
        <v>45849</v>
      </c>
      <c r="B351" s="47">
        <v>7</v>
      </c>
      <c r="C351" s="47">
        <v>5</v>
      </c>
      <c r="D351" s="47">
        <v>14</v>
      </c>
      <c r="E351" s="37">
        <v>41.904000000000003</v>
      </c>
      <c r="F351" s="47" t="str">
        <f>IF(AND(RTO__3[[#This Row],[Month]]&gt;4,RTO__3[[#This Row],[Month]]&lt;9,RTO__3[[#This Row],[Day of Week]]&lt;=5,RTO__3[[#This Row],[Hour]]&gt;=16,RTO__3[[#This Row],[Hour]]&lt;=19),"ON","OFF")</f>
        <v>OFF</v>
      </c>
      <c r="G351"/>
      <c r="H351"/>
      <c r="I351"/>
    </row>
    <row r="352" spans="1:9" x14ac:dyDescent="0.25">
      <c r="A352" s="29">
        <v>45849</v>
      </c>
      <c r="B352" s="47">
        <v>7</v>
      </c>
      <c r="C352" s="47">
        <v>5</v>
      </c>
      <c r="D352" s="47">
        <v>15</v>
      </c>
      <c r="E352" s="37">
        <v>45.258400000000002</v>
      </c>
      <c r="F352" s="47" t="str">
        <f>IF(AND(RTO__3[[#This Row],[Month]]&gt;4,RTO__3[[#This Row],[Month]]&lt;9,RTO__3[[#This Row],[Day of Week]]&lt;=5,RTO__3[[#This Row],[Hour]]&gt;=16,RTO__3[[#This Row],[Hour]]&lt;=19),"ON","OFF")</f>
        <v>OFF</v>
      </c>
      <c r="G352"/>
      <c r="H352"/>
      <c r="I352"/>
    </row>
    <row r="353" spans="1:9" x14ac:dyDescent="0.25">
      <c r="A353" s="29">
        <v>45849</v>
      </c>
      <c r="B353" s="47">
        <v>7</v>
      </c>
      <c r="C353" s="47">
        <v>5</v>
      </c>
      <c r="D353" s="47">
        <v>16</v>
      </c>
      <c r="E353" s="37">
        <v>38.692100000000003</v>
      </c>
      <c r="F353" s="47" t="str">
        <f>IF(AND(RTO__3[[#This Row],[Month]]&gt;4,RTO__3[[#This Row],[Month]]&lt;9,RTO__3[[#This Row],[Day of Week]]&lt;=5,RTO__3[[#This Row],[Hour]]&gt;=16,RTO__3[[#This Row],[Hour]]&lt;=19),"ON","OFF")</f>
        <v>ON</v>
      </c>
      <c r="G353"/>
      <c r="H353"/>
      <c r="I353"/>
    </row>
    <row r="354" spans="1:9" x14ac:dyDescent="0.25">
      <c r="A354" s="29">
        <v>45849</v>
      </c>
      <c r="B354" s="47">
        <v>7</v>
      </c>
      <c r="C354" s="47">
        <v>5</v>
      </c>
      <c r="D354" s="47">
        <v>17</v>
      </c>
      <c r="E354" s="37">
        <v>36.465600000000002</v>
      </c>
      <c r="F354" s="47" t="str">
        <f>IF(AND(RTO__3[[#This Row],[Month]]&gt;4,RTO__3[[#This Row],[Month]]&lt;9,RTO__3[[#This Row],[Day of Week]]&lt;=5,RTO__3[[#This Row],[Hour]]&gt;=16,RTO__3[[#This Row],[Hour]]&lt;=19),"ON","OFF")</f>
        <v>ON</v>
      </c>
      <c r="G354"/>
      <c r="H354"/>
      <c r="I354"/>
    </row>
    <row r="355" spans="1:9" x14ac:dyDescent="0.25">
      <c r="A355" s="29">
        <v>45849</v>
      </c>
      <c r="B355" s="47">
        <v>7</v>
      </c>
      <c r="C355" s="47">
        <v>5</v>
      </c>
      <c r="D355" s="47">
        <v>18</v>
      </c>
      <c r="E355" s="37">
        <v>38.687600000000003</v>
      </c>
      <c r="F355" s="47" t="str">
        <f>IF(AND(RTO__3[[#This Row],[Month]]&gt;4,RTO__3[[#This Row],[Month]]&lt;9,RTO__3[[#This Row],[Day of Week]]&lt;=5,RTO__3[[#This Row],[Hour]]&gt;=16,RTO__3[[#This Row],[Hour]]&lt;=19),"ON","OFF")</f>
        <v>ON</v>
      </c>
      <c r="G355"/>
      <c r="H355"/>
      <c r="I355"/>
    </row>
    <row r="356" spans="1:9" x14ac:dyDescent="0.25">
      <c r="A356" s="29">
        <v>45849</v>
      </c>
      <c r="B356" s="47">
        <v>7</v>
      </c>
      <c r="C356" s="47">
        <v>5</v>
      </c>
      <c r="D356" s="47">
        <v>19</v>
      </c>
      <c r="E356" s="37">
        <v>51.517499999999998</v>
      </c>
      <c r="F356" s="47" t="str">
        <f>IF(AND(RTO__3[[#This Row],[Month]]&gt;4,RTO__3[[#This Row],[Month]]&lt;9,RTO__3[[#This Row],[Day of Week]]&lt;=5,RTO__3[[#This Row],[Hour]]&gt;=16,RTO__3[[#This Row],[Hour]]&lt;=19),"ON","OFF")</f>
        <v>ON</v>
      </c>
      <c r="G356"/>
      <c r="H356"/>
      <c r="I356"/>
    </row>
    <row r="357" spans="1:9" x14ac:dyDescent="0.25">
      <c r="A357" s="29">
        <v>45849</v>
      </c>
      <c r="B357" s="47">
        <v>7</v>
      </c>
      <c r="C357" s="47">
        <v>5</v>
      </c>
      <c r="D357" s="47">
        <v>20</v>
      </c>
      <c r="E357" s="37">
        <v>49.768799999999999</v>
      </c>
      <c r="F357" s="47" t="str">
        <f>IF(AND(RTO__3[[#This Row],[Month]]&gt;4,RTO__3[[#This Row],[Month]]&lt;9,RTO__3[[#This Row],[Day of Week]]&lt;=5,RTO__3[[#This Row],[Hour]]&gt;=16,RTO__3[[#This Row],[Hour]]&lt;=19),"ON","OFF")</f>
        <v>OFF</v>
      </c>
      <c r="G357"/>
      <c r="H357"/>
      <c r="I357"/>
    </row>
    <row r="358" spans="1:9" x14ac:dyDescent="0.25">
      <c r="A358" s="29">
        <v>45849</v>
      </c>
      <c r="B358" s="47">
        <v>7</v>
      </c>
      <c r="C358" s="47">
        <v>5</v>
      </c>
      <c r="D358" s="47">
        <v>21</v>
      </c>
      <c r="E358" s="37">
        <v>41.678100000000001</v>
      </c>
      <c r="F358" s="47" t="str">
        <f>IF(AND(RTO__3[[#This Row],[Month]]&gt;4,RTO__3[[#This Row],[Month]]&lt;9,RTO__3[[#This Row],[Day of Week]]&lt;=5,RTO__3[[#This Row],[Hour]]&gt;=16,RTO__3[[#This Row],[Hour]]&lt;=19),"ON","OFF")</f>
        <v>OFF</v>
      </c>
      <c r="G358"/>
      <c r="H358"/>
      <c r="I358"/>
    </row>
    <row r="359" spans="1:9" x14ac:dyDescent="0.25">
      <c r="A359" s="29">
        <v>45849</v>
      </c>
      <c r="B359" s="47">
        <v>7</v>
      </c>
      <c r="C359" s="47">
        <v>5</v>
      </c>
      <c r="D359" s="47">
        <v>22</v>
      </c>
      <c r="E359" s="37">
        <v>30.101700000000001</v>
      </c>
      <c r="F359" s="47" t="str">
        <f>IF(AND(RTO__3[[#This Row],[Month]]&gt;4,RTO__3[[#This Row],[Month]]&lt;9,RTO__3[[#This Row],[Day of Week]]&lt;=5,RTO__3[[#This Row],[Hour]]&gt;=16,RTO__3[[#This Row],[Hour]]&lt;=19),"ON","OFF")</f>
        <v>OFF</v>
      </c>
      <c r="G359"/>
      <c r="H359"/>
      <c r="I359"/>
    </row>
    <row r="360" spans="1:9" x14ac:dyDescent="0.25">
      <c r="A360" s="29">
        <v>45849</v>
      </c>
      <c r="B360" s="47">
        <v>7</v>
      </c>
      <c r="C360" s="47">
        <v>5</v>
      </c>
      <c r="D360" s="47">
        <v>23</v>
      </c>
      <c r="E360" s="37">
        <v>19.6327</v>
      </c>
      <c r="F360" s="47" t="str">
        <f>IF(AND(RTO__3[[#This Row],[Month]]&gt;4,RTO__3[[#This Row],[Month]]&lt;9,RTO__3[[#This Row],[Day of Week]]&lt;=5,RTO__3[[#This Row],[Hour]]&gt;=16,RTO__3[[#This Row],[Hour]]&lt;=19),"ON","OFF")</f>
        <v>OFF</v>
      </c>
      <c r="G360"/>
      <c r="H360"/>
      <c r="I360"/>
    </row>
    <row r="361" spans="1:9" x14ac:dyDescent="0.25">
      <c r="A361" s="29">
        <v>45849</v>
      </c>
      <c r="B361" s="47">
        <v>7</v>
      </c>
      <c r="C361" s="47">
        <v>5</v>
      </c>
      <c r="D361" s="47">
        <v>24</v>
      </c>
      <c r="E361" s="37">
        <v>26.907299999999999</v>
      </c>
      <c r="F361" s="47" t="str">
        <f>IF(AND(RTO__3[[#This Row],[Month]]&gt;4,RTO__3[[#This Row],[Month]]&lt;9,RTO__3[[#This Row],[Day of Week]]&lt;=5,RTO__3[[#This Row],[Hour]]&gt;=16,RTO__3[[#This Row],[Hour]]&lt;=19),"ON","OFF")</f>
        <v>OFF</v>
      </c>
      <c r="G361"/>
      <c r="H361"/>
      <c r="I361"/>
    </row>
    <row r="362" spans="1:9" x14ac:dyDescent="0.25">
      <c r="A362" s="29">
        <v>45850</v>
      </c>
      <c r="B362" s="47">
        <v>7</v>
      </c>
      <c r="C362" s="47">
        <v>6</v>
      </c>
      <c r="D362" s="47">
        <v>1</v>
      </c>
      <c r="E362" s="37">
        <v>38.351599999999998</v>
      </c>
      <c r="F362" s="47" t="str">
        <f>IF(AND(RTO__3[[#This Row],[Month]]&gt;4,RTO__3[[#This Row],[Month]]&lt;9,RTO__3[[#This Row],[Day of Week]]&lt;=5,RTO__3[[#This Row],[Hour]]&gt;=16,RTO__3[[#This Row],[Hour]]&lt;=19),"ON","OFF")</f>
        <v>OFF</v>
      </c>
      <c r="G362"/>
      <c r="H362"/>
      <c r="I362"/>
    </row>
    <row r="363" spans="1:9" x14ac:dyDescent="0.25">
      <c r="A363" s="29">
        <v>45850</v>
      </c>
      <c r="B363" s="47">
        <v>7</v>
      </c>
      <c r="C363" s="47">
        <v>6</v>
      </c>
      <c r="D363" s="47">
        <v>2</v>
      </c>
      <c r="E363" s="37">
        <v>32.7194</v>
      </c>
      <c r="F363" s="47" t="str">
        <f>IF(AND(RTO__3[[#This Row],[Month]]&gt;4,RTO__3[[#This Row],[Month]]&lt;9,RTO__3[[#This Row],[Day of Week]]&lt;=5,RTO__3[[#This Row],[Hour]]&gt;=16,RTO__3[[#This Row],[Hour]]&lt;=19),"ON","OFF")</f>
        <v>OFF</v>
      </c>
      <c r="G363"/>
      <c r="H363"/>
      <c r="I363"/>
    </row>
    <row r="364" spans="1:9" x14ac:dyDescent="0.25">
      <c r="A364" s="29">
        <v>45850</v>
      </c>
      <c r="B364" s="47">
        <v>7</v>
      </c>
      <c r="C364" s="47">
        <v>6</v>
      </c>
      <c r="D364" s="47">
        <v>3</v>
      </c>
      <c r="E364" s="37">
        <v>31.984100000000002</v>
      </c>
      <c r="F364" s="47" t="str">
        <f>IF(AND(RTO__3[[#This Row],[Month]]&gt;4,RTO__3[[#This Row],[Month]]&lt;9,RTO__3[[#This Row],[Day of Week]]&lt;=5,RTO__3[[#This Row],[Hour]]&gt;=16,RTO__3[[#This Row],[Hour]]&lt;=19),"ON","OFF")</f>
        <v>OFF</v>
      </c>
      <c r="G364"/>
      <c r="H364"/>
      <c r="I364"/>
    </row>
    <row r="365" spans="1:9" x14ac:dyDescent="0.25">
      <c r="A365" s="29">
        <v>45850</v>
      </c>
      <c r="B365" s="47">
        <v>7</v>
      </c>
      <c r="C365" s="47">
        <v>6</v>
      </c>
      <c r="D365" s="47">
        <v>4</v>
      </c>
      <c r="E365" s="37">
        <v>28.891100000000002</v>
      </c>
      <c r="F365" s="47" t="str">
        <f>IF(AND(RTO__3[[#This Row],[Month]]&gt;4,RTO__3[[#This Row],[Month]]&lt;9,RTO__3[[#This Row],[Day of Week]]&lt;=5,RTO__3[[#This Row],[Hour]]&gt;=16,RTO__3[[#This Row],[Hour]]&lt;=19),"ON","OFF")</f>
        <v>OFF</v>
      </c>
      <c r="G365"/>
      <c r="H365"/>
      <c r="I365"/>
    </row>
    <row r="366" spans="1:9" x14ac:dyDescent="0.25">
      <c r="A366" s="29">
        <v>45850</v>
      </c>
      <c r="B366" s="47">
        <v>7</v>
      </c>
      <c r="C366" s="47">
        <v>6</v>
      </c>
      <c r="D366" s="47">
        <v>5</v>
      </c>
      <c r="E366" s="37">
        <v>29.555099999999999</v>
      </c>
      <c r="F366" s="47" t="str">
        <f>IF(AND(RTO__3[[#This Row],[Month]]&gt;4,RTO__3[[#This Row],[Month]]&lt;9,RTO__3[[#This Row],[Day of Week]]&lt;=5,RTO__3[[#This Row],[Hour]]&gt;=16,RTO__3[[#This Row],[Hour]]&lt;=19),"ON","OFF")</f>
        <v>OFF</v>
      </c>
      <c r="G366"/>
      <c r="H366"/>
      <c r="I366"/>
    </row>
    <row r="367" spans="1:9" x14ac:dyDescent="0.25">
      <c r="A367" s="29">
        <v>45850</v>
      </c>
      <c r="B367" s="47">
        <v>7</v>
      </c>
      <c r="C367" s="47">
        <v>6</v>
      </c>
      <c r="D367" s="47">
        <v>6</v>
      </c>
      <c r="E367" s="37">
        <v>29.988</v>
      </c>
      <c r="F367" s="47" t="str">
        <f>IF(AND(RTO__3[[#This Row],[Month]]&gt;4,RTO__3[[#This Row],[Month]]&lt;9,RTO__3[[#This Row],[Day of Week]]&lt;=5,RTO__3[[#This Row],[Hour]]&gt;=16,RTO__3[[#This Row],[Hour]]&lt;=19),"ON","OFF")</f>
        <v>OFF</v>
      </c>
      <c r="G367"/>
      <c r="H367"/>
      <c r="I367"/>
    </row>
    <row r="368" spans="1:9" x14ac:dyDescent="0.25">
      <c r="A368" s="29">
        <v>45850</v>
      </c>
      <c r="B368" s="47">
        <v>7</v>
      </c>
      <c r="C368" s="47">
        <v>6</v>
      </c>
      <c r="D368" s="47">
        <v>7</v>
      </c>
      <c r="E368" s="37">
        <v>25.494499999999999</v>
      </c>
      <c r="F368" s="47" t="str">
        <f>IF(AND(RTO__3[[#This Row],[Month]]&gt;4,RTO__3[[#This Row],[Month]]&lt;9,RTO__3[[#This Row],[Day of Week]]&lt;=5,RTO__3[[#This Row],[Hour]]&gt;=16,RTO__3[[#This Row],[Hour]]&lt;=19),"ON","OFF")</f>
        <v>OFF</v>
      </c>
      <c r="G368"/>
      <c r="H368"/>
      <c r="I368"/>
    </row>
    <row r="369" spans="1:9" x14ac:dyDescent="0.25">
      <c r="A369" s="29">
        <v>45850</v>
      </c>
      <c r="B369" s="47">
        <v>7</v>
      </c>
      <c r="C369" s="47">
        <v>6</v>
      </c>
      <c r="D369" s="47">
        <v>8</v>
      </c>
      <c r="E369" s="37">
        <v>25.739000000000001</v>
      </c>
      <c r="F369" s="47" t="str">
        <f>IF(AND(RTO__3[[#This Row],[Month]]&gt;4,RTO__3[[#This Row],[Month]]&lt;9,RTO__3[[#This Row],[Day of Week]]&lt;=5,RTO__3[[#This Row],[Hour]]&gt;=16,RTO__3[[#This Row],[Hour]]&lt;=19),"ON","OFF")</f>
        <v>OFF</v>
      </c>
      <c r="G369"/>
      <c r="H369"/>
      <c r="I369"/>
    </row>
    <row r="370" spans="1:9" x14ac:dyDescent="0.25">
      <c r="A370" s="29">
        <v>45850</v>
      </c>
      <c r="B370" s="47">
        <v>7</v>
      </c>
      <c r="C370" s="47">
        <v>6</v>
      </c>
      <c r="D370" s="47">
        <v>9</v>
      </c>
      <c r="E370" s="37">
        <v>25.8066</v>
      </c>
      <c r="F370" s="47" t="str">
        <f>IF(AND(RTO__3[[#This Row],[Month]]&gt;4,RTO__3[[#This Row],[Month]]&lt;9,RTO__3[[#This Row],[Day of Week]]&lt;=5,RTO__3[[#This Row],[Hour]]&gt;=16,RTO__3[[#This Row],[Hour]]&lt;=19),"ON","OFF")</f>
        <v>OFF</v>
      </c>
      <c r="G370"/>
      <c r="H370"/>
      <c r="I370"/>
    </row>
    <row r="371" spans="1:9" x14ac:dyDescent="0.25">
      <c r="A371" s="29">
        <v>45850</v>
      </c>
      <c r="B371" s="47">
        <v>7</v>
      </c>
      <c r="C371" s="47">
        <v>6</v>
      </c>
      <c r="D371" s="47">
        <v>10</v>
      </c>
      <c r="E371" s="37">
        <v>28.887499999999999</v>
      </c>
      <c r="F371" s="47" t="str">
        <f>IF(AND(RTO__3[[#This Row],[Month]]&gt;4,RTO__3[[#This Row],[Month]]&lt;9,RTO__3[[#This Row],[Day of Week]]&lt;=5,RTO__3[[#This Row],[Hour]]&gt;=16,RTO__3[[#This Row],[Hour]]&lt;=19),"ON","OFF")</f>
        <v>OFF</v>
      </c>
      <c r="G371"/>
      <c r="H371"/>
      <c r="I371"/>
    </row>
    <row r="372" spans="1:9" x14ac:dyDescent="0.25">
      <c r="A372" s="29">
        <v>45850</v>
      </c>
      <c r="B372" s="47">
        <v>7</v>
      </c>
      <c r="C372" s="47">
        <v>6</v>
      </c>
      <c r="D372" s="47">
        <v>11</v>
      </c>
      <c r="E372" s="37">
        <v>28.962199999999999</v>
      </c>
      <c r="F372" s="47" t="str">
        <f>IF(AND(RTO__3[[#This Row],[Month]]&gt;4,RTO__3[[#This Row],[Month]]&lt;9,RTO__3[[#This Row],[Day of Week]]&lt;=5,RTO__3[[#This Row],[Hour]]&gt;=16,RTO__3[[#This Row],[Hour]]&lt;=19),"ON","OFF")</f>
        <v>OFF</v>
      </c>
      <c r="G372"/>
      <c r="H372"/>
      <c r="I372"/>
    </row>
    <row r="373" spans="1:9" x14ac:dyDescent="0.25">
      <c r="A373" s="29">
        <v>45850</v>
      </c>
      <c r="B373" s="47">
        <v>7</v>
      </c>
      <c r="C373" s="47">
        <v>6</v>
      </c>
      <c r="D373" s="47">
        <v>12</v>
      </c>
      <c r="E373" s="37">
        <v>29.107500000000002</v>
      </c>
      <c r="F373" s="47" t="str">
        <f>IF(AND(RTO__3[[#This Row],[Month]]&gt;4,RTO__3[[#This Row],[Month]]&lt;9,RTO__3[[#This Row],[Day of Week]]&lt;=5,RTO__3[[#This Row],[Hour]]&gt;=16,RTO__3[[#This Row],[Hour]]&lt;=19),"ON","OFF")</f>
        <v>OFF</v>
      </c>
      <c r="G373"/>
      <c r="H373"/>
      <c r="I373"/>
    </row>
    <row r="374" spans="1:9" x14ac:dyDescent="0.25">
      <c r="A374" s="29">
        <v>45850</v>
      </c>
      <c r="B374" s="47">
        <v>7</v>
      </c>
      <c r="C374" s="47">
        <v>6</v>
      </c>
      <c r="D374" s="47">
        <v>13</v>
      </c>
      <c r="E374" s="37">
        <v>27.1539</v>
      </c>
      <c r="F374" s="47" t="str">
        <f>IF(AND(RTO__3[[#This Row],[Month]]&gt;4,RTO__3[[#This Row],[Month]]&lt;9,RTO__3[[#This Row],[Day of Week]]&lt;=5,RTO__3[[#This Row],[Hour]]&gt;=16,RTO__3[[#This Row],[Hour]]&lt;=19),"ON","OFF")</f>
        <v>OFF</v>
      </c>
      <c r="G374"/>
      <c r="H374"/>
      <c r="I374"/>
    </row>
    <row r="375" spans="1:9" x14ac:dyDescent="0.25">
      <c r="A375" s="29">
        <v>45850</v>
      </c>
      <c r="B375" s="47">
        <v>7</v>
      </c>
      <c r="C375" s="47">
        <v>6</v>
      </c>
      <c r="D375" s="47">
        <v>14</v>
      </c>
      <c r="E375" s="37">
        <v>27.885400000000001</v>
      </c>
      <c r="F375" s="47" t="str">
        <f>IF(AND(RTO__3[[#This Row],[Month]]&gt;4,RTO__3[[#This Row],[Month]]&lt;9,RTO__3[[#This Row],[Day of Week]]&lt;=5,RTO__3[[#This Row],[Hour]]&gt;=16,RTO__3[[#This Row],[Hour]]&lt;=19),"ON","OFF")</f>
        <v>OFF</v>
      </c>
      <c r="G375"/>
      <c r="H375"/>
      <c r="I375"/>
    </row>
    <row r="376" spans="1:9" x14ac:dyDescent="0.25">
      <c r="A376" s="29">
        <v>45850</v>
      </c>
      <c r="B376" s="47">
        <v>7</v>
      </c>
      <c r="C376" s="47">
        <v>6</v>
      </c>
      <c r="D376" s="47">
        <v>15</v>
      </c>
      <c r="E376" s="37">
        <v>29.720700000000001</v>
      </c>
      <c r="F376" s="47" t="str">
        <f>IF(AND(RTO__3[[#This Row],[Month]]&gt;4,RTO__3[[#This Row],[Month]]&lt;9,RTO__3[[#This Row],[Day of Week]]&lt;=5,RTO__3[[#This Row],[Hour]]&gt;=16,RTO__3[[#This Row],[Hour]]&lt;=19),"ON","OFF")</f>
        <v>OFF</v>
      </c>
      <c r="G376"/>
      <c r="H376"/>
      <c r="I376"/>
    </row>
    <row r="377" spans="1:9" x14ac:dyDescent="0.25">
      <c r="A377" s="29">
        <v>45850</v>
      </c>
      <c r="B377" s="47">
        <v>7</v>
      </c>
      <c r="C377" s="47">
        <v>6</v>
      </c>
      <c r="D377" s="47">
        <v>16</v>
      </c>
      <c r="E377" s="37">
        <v>31.9998</v>
      </c>
      <c r="F377" s="47" t="str">
        <f>IF(AND(RTO__3[[#This Row],[Month]]&gt;4,RTO__3[[#This Row],[Month]]&lt;9,RTO__3[[#This Row],[Day of Week]]&lt;=5,RTO__3[[#This Row],[Hour]]&gt;=16,RTO__3[[#This Row],[Hour]]&lt;=19),"ON","OFF")</f>
        <v>OFF</v>
      </c>
      <c r="G377"/>
      <c r="H377"/>
      <c r="I377"/>
    </row>
    <row r="378" spans="1:9" x14ac:dyDescent="0.25">
      <c r="A378" s="29">
        <v>45850</v>
      </c>
      <c r="B378" s="47">
        <v>7</v>
      </c>
      <c r="C378" s="47">
        <v>6</v>
      </c>
      <c r="D378" s="47">
        <v>17</v>
      </c>
      <c r="E378" s="37">
        <v>34.306899999999999</v>
      </c>
      <c r="F378" s="47" t="str">
        <f>IF(AND(RTO__3[[#This Row],[Month]]&gt;4,RTO__3[[#This Row],[Month]]&lt;9,RTO__3[[#This Row],[Day of Week]]&lt;=5,RTO__3[[#This Row],[Hour]]&gt;=16,RTO__3[[#This Row],[Hour]]&lt;=19),"ON","OFF")</f>
        <v>OFF</v>
      </c>
      <c r="G378"/>
      <c r="H378"/>
      <c r="I378"/>
    </row>
    <row r="379" spans="1:9" x14ac:dyDescent="0.25">
      <c r="A379" s="29">
        <v>45850</v>
      </c>
      <c r="B379" s="47">
        <v>7</v>
      </c>
      <c r="C379" s="47">
        <v>6</v>
      </c>
      <c r="D379" s="47">
        <v>18</v>
      </c>
      <c r="E379" s="37">
        <v>35.530900000000003</v>
      </c>
      <c r="F379" s="47" t="str">
        <f>IF(AND(RTO__3[[#This Row],[Month]]&gt;4,RTO__3[[#This Row],[Month]]&lt;9,RTO__3[[#This Row],[Day of Week]]&lt;=5,RTO__3[[#This Row],[Hour]]&gt;=16,RTO__3[[#This Row],[Hour]]&lt;=19),"ON","OFF")</f>
        <v>OFF</v>
      </c>
      <c r="G379"/>
      <c r="H379"/>
      <c r="I379"/>
    </row>
    <row r="380" spans="1:9" x14ac:dyDescent="0.25">
      <c r="A380" s="29">
        <v>45850</v>
      </c>
      <c r="B380" s="47">
        <v>7</v>
      </c>
      <c r="C380" s="47">
        <v>6</v>
      </c>
      <c r="D380" s="47">
        <v>19</v>
      </c>
      <c r="E380" s="37">
        <v>37.481499999999997</v>
      </c>
      <c r="F380" s="47" t="str">
        <f>IF(AND(RTO__3[[#This Row],[Month]]&gt;4,RTO__3[[#This Row],[Month]]&lt;9,RTO__3[[#This Row],[Day of Week]]&lt;=5,RTO__3[[#This Row],[Hour]]&gt;=16,RTO__3[[#This Row],[Hour]]&lt;=19),"ON","OFF")</f>
        <v>OFF</v>
      </c>
      <c r="G380"/>
      <c r="H380"/>
      <c r="I380"/>
    </row>
    <row r="381" spans="1:9" x14ac:dyDescent="0.25">
      <c r="A381" s="29">
        <v>45850</v>
      </c>
      <c r="B381" s="47">
        <v>7</v>
      </c>
      <c r="C381" s="47">
        <v>6</v>
      </c>
      <c r="D381" s="47">
        <v>20</v>
      </c>
      <c r="E381" s="37">
        <v>149.60050000000001</v>
      </c>
      <c r="F381" s="47" t="str">
        <f>IF(AND(RTO__3[[#This Row],[Month]]&gt;4,RTO__3[[#This Row],[Month]]&lt;9,RTO__3[[#This Row],[Day of Week]]&lt;=5,RTO__3[[#This Row],[Hour]]&gt;=16,RTO__3[[#This Row],[Hour]]&lt;=19),"ON","OFF")</f>
        <v>OFF</v>
      </c>
      <c r="G381"/>
      <c r="H381"/>
      <c r="I381"/>
    </row>
    <row r="382" spans="1:9" x14ac:dyDescent="0.25">
      <c r="A382" s="29">
        <v>45850</v>
      </c>
      <c r="B382" s="47">
        <v>7</v>
      </c>
      <c r="C382" s="47">
        <v>6</v>
      </c>
      <c r="D382" s="47">
        <v>21</v>
      </c>
      <c r="E382" s="37">
        <v>34.3446</v>
      </c>
      <c r="F382" s="47" t="str">
        <f>IF(AND(RTO__3[[#This Row],[Month]]&gt;4,RTO__3[[#This Row],[Month]]&lt;9,RTO__3[[#This Row],[Day of Week]]&lt;=5,RTO__3[[#This Row],[Hour]]&gt;=16,RTO__3[[#This Row],[Hour]]&lt;=19),"ON","OFF")</f>
        <v>OFF</v>
      </c>
      <c r="G382"/>
      <c r="H382"/>
      <c r="I382"/>
    </row>
    <row r="383" spans="1:9" x14ac:dyDescent="0.25">
      <c r="A383" s="29">
        <v>45850</v>
      </c>
      <c r="B383" s="47">
        <v>7</v>
      </c>
      <c r="C383" s="47">
        <v>6</v>
      </c>
      <c r="D383" s="47">
        <v>22</v>
      </c>
      <c r="E383" s="37">
        <v>29.0214</v>
      </c>
      <c r="F383" s="47" t="str">
        <f>IF(AND(RTO__3[[#This Row],[Month]]&gt;4,RTO__3[[#This Row],[Month]]&lt;9,RTO__3[[#This Row],[Day of Week]]&lt;=5,RTO__3[[#This Row],[Hour]]&gt;=16,RTO__3[[#This Row],[Hour]]&lt;=19),"ON","OFF")</f>
        <v>OFF</v>
      </c>
      <c r="G383"/>
      <c r="H383"/>
      <c r="I383"/>
    </row>
    <row r="384" spans="1:9" x14ac:dyDescent="0.25">
      <c r="A384" s="29">
        <v>45850</v>
      </c>
      <c r="B384" s="47">
        <v>7</v>
      </c>
      <c r="C384" s="47">
        <v>6</v>
      </c>
      <c r="D384" s="47">
        <v>23</v>
      </c>
      <c r="E384" s="37">
        <v>31.4512</v>
      </c>
      <c r="F384" s="47" t="str">
        <f>IF(AND(RTO__3[[#This Row],[Month]]&gt;4,RTO__3[[#This Row],[Month]]&lt;9,RTO__3[[#This Row],[Day of Week]]&lt;=5,RTO__3[[#This Row],[Hour]]&gt;=16,RTO__3[[#This Row],[Hour]]&lt;=19),"ON","OFF")</f>
        <v>OFF</v>
      </c>
      <c r="G384"/>
      <c r="H384"/>
      <c r="I384"/>
    </row>
    <row r="385" spans="1:9" x14ac:dyDescent="0.25">
      <c r="A385" s="29">
        <v>45850</v>
      </c>
      <c r="B385" s="47">
        <v>7</v>
      </c>
      <c r="C385" s="47">
        <v>6</v>
      </c>
      <c r="D385" s="47">
        <v>24</v>
      </c>
      <c r="E385" s="37">
        <v>31.0535</v>
      </c>
      <c r="F385" s="47" t="str">
        <f>IF(AND(RTO__3[[#This Row],[Month]]&gt;4,RTO__3[[#This Row],[Month]]&lt;9,RTO__3[[#This Row],[Day of Week]]&lt;=5,RTO__3[[#This Row],[Hour]]&gt;=16,RTO__3[[#This Row],[Hour]]&lt;=19),"ON","OFF")</f>
        <v>OFF</v>
      </c>
      <c r="G385"/>
      <c r="H385"/>
      <c r="I385"/>
    </row>
    <row r="386" spans="1:9" x14ac:dyDescent="0.25">
      <c r="A386" s="29">
        <v>45851</v>
      </c>
      <c r="B386" s="47">
        <v>7</v>
      </c>
      <c r="C386" s="47">
        <v>7</v>
      </c>
      <c r="D386" s="47">
        <v>1</v>
      </c>
      <c r="E386" s="37">
        <v>37.535899999999998</v>
      </c>
      <c r="F386" s="47" t="str">
        <f>IF(AND(RTO__3[[#This Row],[Month]]&gt;4,RTO__3[[#This Row],[Month]]&lt;9,RTO__3[[#This Row],[Day of Week]]&lt;=5,RTO__3[[#This Row],[Hour]]&gt;=16,RTO__3[[#This Row],[Hour]]&lt;=19),"ON","OFF")</f>
        <v>OFF</v>
      </c>
      <c r="G386"/>
      <c r="H386"/>
      <c r="I386"/>
    </row>
    <row r="387" spans="1:9" x14ac:dyDescent="0.25">
      <c r="A387" s="29">
        <v>45851</v>
      </c>
      <c r="B387" s="47">
        <v>7</v>
      </c>
      <c r="C387" s="47">
        <v>7</v>
      </c>
      <c r="D387" s="47">
        <v>2</v>
      </c>
      <c r="E387" s="37">
        <v>37.871499999999997</v>
      </c>
      <c r="F387" s="47" t="str">
        <f>IF(AND(RTO__3[[#This Row],[Month]]&gt;4,RTO__3[[#This Row],[Month]]&lt;9,RTO__3[[#This Row],[Day of Week]]&lt;=5,RTO__3[[#This Row],[Hour]]&gt;=16,RTO__3[[#This Row],[Hour]]&lt;=19),"ON","OFF")</f>
        <v>OFF</v>
      </c>
      <c r="G387"/>
      <c r="H387"/>
      <c r="I387"/>
    </row>
    <row r="388" spans="1:9" x14ac:dyDescent="0.25">
      <c r="A388" s="29">
        <v>45851</v>
      </c>
      <c r="B388" s="47">
        <v>7</v>
      </c>
      <c r="C388" s="47">
        <v>7</v>
      </c>
      <c r="D388" s="47">
        <v>3</v>
      </c>
      <c r="E388" s="37">
        <v>36.5824</v>
      </c>
      <c r="F388" s="47" t="str">
        <f>IF(AND(RTO__3[[#This Row],[Month]]&gt;4,RTO__3[[#This Row],[Month]]&lt;9,RTO__3[[#This Row],[Day of Week]]&lt;=5,RTO__3[[#This Row],[Hour]]&gt;=16,RTO__3[[#This Row],[Hour]]&lt;=19),"ON","OFF")</f>
        <v>OFF</v>
      </c>
      <c r="G388"/>
      <c r="H388"/>
      <c r="I388"/>
    </row>
    <row r="389" spans="1:9" x14ac:dyDescent="0.25">
      <c r="A389" s="29">
        <v>45851</v>
      </c>
      <c r="B389" s="47">
        <v>7</v>
      </c>
      <c r="C389" s="47">
        <v>7</v>
      </c>
      <c r="D389" s="47">
        <v>4</v>
      </c>
      <c r="E389" s="37">
        <v>35.789700000000003</v>
      </c>
      <c r="F389" s="47" t="str">
        <f>IF(AND(RTO__3[[#This Row],[Month]]&gt;4,RTO__3[[#This Row],[Month]]&lt;9,RTO__3[[#This Row],[Day of Week]]&lt;=5,RTO__3[[#This Row],[Hour]]&gt;=16,RTO__3[[#This Row],[Hour]]&lt;=19),"ON","OFF")</f>
        <v>OFF</v>
      </c>
      <c r="G389"/>
      <c r="H389"/>
      <c r="I389"/>
    </row>
    <row r="390" spans="1:9" x14ac:dyDescent="0.25">
      <c r="A390" s="29">
        <v>45851</v>
      </c>
      <c r="B390" s="47">
        <v>7</v>
      </c>
      <c r="C390" s="47">
        <v>7</v>
      </c>
      <c r="D390" s="47">
        <v>5</v>
      </c>
      <c r="E390" s="37">
        <v>35.7059</v>
      </c>
      <c r="F390" s="47" t="str">
        <f>IF(AND(RTO__3[[#This Row],[Month]]&gt;4,RTO__3[[#This Row],[Month]]&lt;9,RTO__3[[#This Row],[Day of Week]]&lt;=5,RTO__3[[#This Row],[Hour]]&gt;=16,RTO__3[[#This Row],[Hour]]&lt;=19),"ON","OFF")</f>
        <v>OFF</v>
      </c>
      <c r="G390"/>
      <c r="H390"/>
      <c r="I390"/>
    </row>
    <row r="391" spans="1:9" x14ac:dyDescent="0.25">
      <c r="A391" s="29">
        <v>45851</v>
      </c>
      <c r="B391" s="47">
        <v>7</v>
      </c>
      <c r="C391" s="47">
        <v>7</v>
      </c>
      <c r="D391" s="47">
        <v>6</v>
      </c>
      <c r="E391" s="37">
        <v>26.696100000000001</v>
      </c>
      <c r="F391" s="47" t="str">
        <f>IF(AND(RTO__3[[#This Row],[Month]]&gt;4,RTO__3[[#This Row],[Month]]&lt;9,RTO__3[[#This Row],[Day of Week]]&lt;=5,RTO__3[[#This Row],[Hour]]&gt;=16,RTO__3[[#This Row],[Hour]]&lt;=19),"ON","OFF")</f>
        <v>OFF</v>
      </c>
      <c r="G391"/>
      <c r="H391"/>
      <c r="I391"/>
    </row>
    <row r="392" spans="1:9" x14ac:dyDescent="0.25">
      <c r="A392" s="29">
        <v>45851</v>
      </c>
      <c r="B392" s="47">
        <v>7</v>
      </c>
      <c r="C392" s="47">
        <v>7</v>
      </c>
      <c r="D392" s="47">
        <v>7</v>
      </c>
      <c r="E392" s="37">
        <v>29.699400000000001</v>
      </c>
      <c r="F392" s="47" t="str">
        <f>IF(AND(RTO__3[[#This Row],[Month]]&gt;4,RTO__3[[#This Row],[Month]]&lt;9,RTO__3[[#This Row],[Day of Week]]&lt;=5,RTO__3[[#This Row],[Hour]]&gt;=16,RTO__3[[#This Row],[Hour]]&lt;=19),"ON","OFF")</f>
        <v>OFF</v>
      </c>
      <c r="G392"/>
      <c r="H392"/>
      <c r="I392"/>
    </row>
    <row r="393" spans="1:9" x14ac:dyDescent="0.25">
      <c r="A393" s="29">
        <v>45851</v>
      </c>
      <c r="B393" s="47">
        <v>7</v>
      </c>
      <c r="C393" s="47">
        <v>7</v>
      </c>
      <c r="D393" s="47">
        <v>8</v>
      </c>
      <c r="E393" s="37">
        <v>21.089500000000001</v>
      </c>
      <c r="F393" s="47" t="str">
        <f>IF(AND(RTO__3[[#This Row],[Month]]&gt;4,RTO__3[[#This Row],[Month]]&lt;9,RTO__3[[#This Row],[Day of Week]]&lt;=5,RTO__3[[#This Row],[Hour]]&gt;=16,RTO__3[[#This Row],[Hour]]&lt;=19),"ON","OFF")</f>
        <v>OFF</v>
      </c>
      <c r="G393"/>
      <c r="H393"/>
      <c r="I393"/>
    </row>
    <row r="394" spans="1:9" x14ac:dyDescent="0.25">
      <c r="A394" s="29">
        <v>45851</v>
      </c>
      <c r="B394" s="47">
        <v>7</v>
      </c>
      <c r="C394" s="47">
        <v>7</v>
      </c>
      <c r="D394" s="47">
        <v>9</v>
      </c>
      <c r="E394" s="37">
        <v>26.503699999999998</v>
      </c>
      <c r="F394" s="47" t="str">
        <f>IF(AND(RTO__3[[#This Row],[Month]]&gt;4,RTO__3[[#This Row],[Month]]&lt;9,RTO__3[[#This Row],[Day of Week]]&lt;=5,RTO__3[[#This Row],[Hour]]&gt;=16,RTO__3[[#This Row],[Hour]]&lt;=19),"ON","OFF")</f>
        <v>OFF</v>
      </c>
      <c r="G394"/>
      <c r="H394"/>
      <c r="I394"/>
    </row>
    <row r="395" spans="1:9" x14ac:dyDescent="0.25">
      <c r="A395" s="29">
        <v>45851</v>
      </c>
      <c r="B395" s="47">
        <v>7</v>
      </c>
      <c r="C395" s="47">
        <v>7</v>
      </c>
      <c r="D395" s="47">
        <v>10</v>
      </c>
      <c r="E395" s="37">
        <v>27.069299999999998</v>
      </c>
      <c r="F395" s="47" t="str">
        <f>IF(AND(RTO__3[[#This Row],[Month]]&gt;4,RTO__3[[#This Row],[Month]]&lt;9,RTO__3[[#This Row],[Day of Week]]&lt;=5,RTO__3[[#This Row],[Hour]]&gt;=16,RTO__3[[#This Row],[Hour]]&lt;=19),"ON","OFF")</f>
        <v>OFF</v>
      </c>
      <c r="G395"/>
      <c r="H395"/>
      <c r="I395"/>
    </row>
    <row r="396" spans="1:9" x14ac:dyDescent="0.25">
      <c r="A396" s="29">
        <v>45851</v>
      </c>
      <c r="B396" s="47">
        <v>7</v>
      </c>
      <c r="C396" s="47">
        <v>7</v>
      </c>
      <c r="D396" s="47">
        <v>11</v>
      </c>
      <c r="E396" s="37">
        <v>28.860600000000002</v>
      </c>
      <c r="F396" s="47" t="str">
        <f>IF(AND(RTO__3[[#This Row],[Month]]&gt;4,RTO__3[[#This Row],[Month]]&lt;9,RTO__3[[#This Row],[Day of Week]]&lt;=5,RTO__3[[#This Row],[Hour]]&gt;=16,RTO__3[[#This Row],[Hour]]&lt;=19),"ON","OFF")</f>
        <v>OFF</v>
      </c>
      <c r="G396"/>
      <c r="H396"/>
      <c r="I396"/>
    </row>
    <row r="397" spans="1:9" x14ac:dyDescent="0.25">
      <c r="A397" s="29">
        <v>45851</v>
      </c>
      <c r="B397" s="47">
        <v>7</v>
      </c>
      <c r="C397" s="47">
        <v>7</v>
      </c>
      <c r="D397" s="47">
        <v>12</v>
      </c>
      <c r="E397" s="37">
        <v>26.6538</v>
      </c>
      <c r="F397" s="47" t="str">
        <f>IF(AND(RTO__3[[#This Row],[Month]]&gt;4,RTO__3[[#This Row],[Month]]&lt;9,RTO__3[[#This Row],[Day of Week]]&lt;=5,RTO__3[[#This Row],[Hour]]&gt;=16,RTO__3[[#This Row],[Hour]]&lt;=19),"ON","OFF")</f>
        <v>OFF</v>
      </c>
      <c r="G397"/>
      <c r="H397"/>
      <c r="I397"/>
    </row>
    <row r="398" spans="1:9" x14ac:dyDescent="0.25">
      <c r="A398" s="29">
        <v>45851</v>
      </c>
      <c r="B398" s="47">
        <v>7</v>
      </c>
      <c r="C398" s="47">
        <v>7</v>
      </c>
      <c r="D398" s="47">
        <v>13</v>
      </c>
      <c r="E398" s="37">
        <v>25.3003</v>
      </c>
      <c r="F398" s="47" t="str">
        <f>IF(AND(RTO__3[[#This Row],[Month]]&gt;4,RTO__3[[#This Row],[Month]]&lt;9,RTO__3[[#This Row],[Day of Week]]&lt;=5,RTO__3[[#This Row],[Hour]]&gt;=16,RTO__3[[#This Row],[Hour]]&lt;=19),"ON","OFF")</f>
        <v>OFF</v>
      </c>
      <c r="G398"/>
      <c r="H398"/>
      <c r="I398"/>
    </row>
    <row r="399" spans="1:9" x14ac:dyDescent="0.25">
      <c r="A399" s="29">
        <v>45851</v>
      </c>
      <c r="B399" s="47">
        <v>7</v>
      </c>
      <c r="C399" s="47">
        <v>7</v>
      </c>
      <c r="D399" s="47">
        <v>14</v>
      </c>
      <c r="E399" s="37">
        <v>25.778199999999998</v>
      </c>
      <c r="F399" s="47" t="str">
        <f>IF(AND(RTO__3[[#This Row],[Month]]&gt;4,RTO__3[[#This Row],[Month]]&lt;9,RTO__3[[#This Row],[Day of Week]]&lt;=5,RTO__3[[#This Row],[Hour]]&gt;=16,RTO__3[[#This Row],[Hour]]&lt;=19),"ON","OFF")</f>
        <v>OFF</v>
      </c>
      <c r="G399"/>
      <c r="H399"/>
      <c r="I399"/>
    </row>
    <row r="400" spans="1:9" x14ac:dyDescent="0.25">
      <c r="A400" s="29">
        <v>45851</v>
      </c>
      <c r="B400" s="47">
        <v>7</v>
      </c>
      <c r="C400" s="47">
        <v>7</v>
      </c>
      <c r="D400" s="47">
        <v>15</v>
      </c>
      <c r="E400" s="37">
        <v>37.400599999999997</v>
      </c>
      <c r="F400" s="47" t="str">
        <f>IF(AND(RTO__3[[#This Row],[Month]]&gt;4,RTO__3[[#This Row],[Month]]&lt;9,RTO__3[[#This Row],[Day of Week]]&lt;=5,RTO__3[[#This Row],[Hour]]&gt;=16,RTO__3[[#This Row],[Hour]]&lt;=19),"ON","OFF")</f>
        <v>OFF</v>
      </c>
      <c r="G400"/>
      <c r="H400"/>
      <c r="I400"/>
    </row>
    <row r="401" spans="1:9" x14ac:dyDescent="0.25">
      <c r="A401" s="29">
        <v>45851</v>
      </c>
      <c r="B401" s="47">
        <v>7</v>
      </c>
      <c r="C401" s="47">
        <v>7</v>
      </c>
      <c r="D401" s="47">
        <v>16</v>
      </c>
      <c r="E401" s="37">
        <v>35.648800000000001</v>
      </c>
      <c r="F401" s="47" t="str">
        <f>IF(AND(RTO__3[[#This Row],[Month]]&gt;4,RTO__3[[#This Row],[Month]]&lt;9,RTO__3[[#This Row],[Day of Week]]&lt;=5,RTO__3[[#This Row],[Hour]]&gt;=16,RTO__3[[#This Row],[Hour]]&lt;=19),"ON","OFF")</f>
        <v>OFF</v>
      </c>
      <c r="G401"/>
      <c r="H401"/>
      <c r="I401"/>
    </row>
    <row r="402" spans="1:9" x14ac:dyDescent="0.25">
      <c r="A402" s="29">
        <v>45851</v>
      </c>
      <c r="B402" s="47">
        <v>7</v>
      </c>
      <c r="C402" s="47">
        <v>7</v>
      </c>
      <c r="D402" s="47">
        <v>17</v>
      </c>
      <c r="E402" s="37">
        <v>213.0658</v>
      </c>
      <c r="F402" s="47" t="str">
        <f>IF(AND(RTO__3[[#This Row],[Month]]&gt;4,RTO__3[[#This Row],[Month]]&lt;9,RTO__3[[#This Row],[Day of Week]]&lt;=5,RTO__3[[#This Row],[Hour]]&gt;=16,RTO__3[[#This Row],[Hour]]&lt;=19),"ON","OFF")</f>
        <v>OFF</v>
      </c>
      <c r="G402"/>
      <c r="H402"/>
      <c r="I402"/>
    </row>
    <row r="403" spans="1:9" x14ac:dyDescent="0.25">
      <c r="A403" s="29">
        <v>45851</v>
      </c>
      <c r="B403" s="47">
        <v>7</v>
      </c>
      <c r="C403" s="47">
        <v>7</v>
      </c>
      <c r="D403" s="47">
        <v>18</v>
      </c>
      <c r="E403" s="37">
        <v>45.089799999999997</v>
      </c>
      <c r="F403" s="47" t="str">
        <f>IF(AND(RTO__3[[#This Row],[Month]]&gt;4,RTO__3[[#This Row],[Month]]&lt;9,RTO__3[[#This Row],[Day of Week]]&lt;=5,RTO__3[[#This Row],[Hour]]&gt;=16,RTO__3[[#This Row],[Hour]]&lt;=19),"ON","OFF")</f>
        <v>OFF</v>
      </c>
      <c r="G403"/>
      <c r="H403"/>
      <c r="I403"/>
    </row>
    <row r="404" spans="1:9" x14ac:dyDescent="0.25">
      <c r="A404" s="29">
        <v>45851</v>
      </c>
      <c r="B404" s="47">
        <v>7</v>
      </c>
      <c r="C404" s="47">
        <v>7</v>
      </c>
      <c r="D404" s="47">
        <v>19</v>
      </c>
      <c r="E404" s="37">
        <v>54.532200000000003</v>
      </c>
      <c r="F404" s="47" t="str">
        <f>IF(AND(RTO__3[[#This Row],[Month]]&gt;4,RTO__3[[#This Row],[Month]]&lt;9,RTO__3[[#This Row],[Day of Week]]&lt;=5,RTO__3[[#This Row],[Hour]]&gt;=16,RTO__3[[#This Row],[Hour]]&lt;=19),"ON","OFF")</f>
        <v>OFF</v>
      </c>
      <c r="G404"/>
      <c r="H404"/>
      <c r="I404"/>
    </row>
    <row r="405" spans="1:9" x14ac:dyDescent="0.25">
      <c r="A405" s="29">
        <v>45851</v>
      </c>
      <c r="B405" s="47">
        <v>7</v>
      </c>
      <c r="C405" s="47">
        <v>7</v>
      </c>
      <c r="D405" s="47">
        <v>20</v>
      </c>
      <c r="E405" s="37">
        <v>48.172600000000003</v>
      </c>
      <c r="F405" s="47" t="str">
        <f>IF(AND(RTO__3[[#This Row],[Month]]&gt;4,RTO__3[[#This Row],[Month]]&lt;9,RTO__3[[#This Row],[Day of Week]]&lt;=5,RTO__3[[#This Row],[Hour]]&gt;=16,RTO__3[[#This Row],[Hour]]&lt;=19),"ON","OFF")</f>
        <v>OFF</v>
      </c>
      <c r="G405"/>
      <c r="H405"/>
      <c r="I405"/>
    </row>
    <row r="406" spans="1:9" x14ac:dyDescent="0.25">
      <c r="A406" s="29">
        <v>45851</v>
      </c>
      <c r="B406" s="47">
        <v>7</v>
      </c>
      <c r="C406" s="47">
        <v>7</v>
      </c>
      <c r="D406" s="47">
        <v>21</v>
      </c>
      <c r="E406" s="37">
        <v>39.4833</v>
      </c>
      <c r="F406" s="47" t="str">
        <f>IF(AND(RTO__3[[#This Row],[Month]]&gt;4,RTO__3[[#This Row],[Month]]&lt;9,RTO__3[[#This Row],[Day of Week]]&lt;=5,RTO__3[[#This Row],[Hour]]&gt;=16,RTO__3[[#This Row],[Hour]]&lt;=19),"ON","OFF")</f>
        <v>OFF</v>
      </c>
      <c r="G406"/>
      <c r="H406"/>
      <c r="I406"/>
    </row>
    <row r="407" spans="1:9" x14ac:dyDescent="0.25">
      <c r="A407" s="29">
        <v>45851</v>
      </c>
      <c r="B407" s="47">
        <v>7</v>
      </c>
      <c r="C407" s="47">
        <v>7</v>
      </c>
      <c r="D407" s="47">
        <v>22</v>
      </c>
      <c r="E407" s="37">
        <v>41.993299999999998</v>
      </c>
      <c r="F407" s="47" t="str">
        <f>IF(AND(RTO__3[[#This Row],[Month]]&gt;4,RTO__3[[#This Row],[Month]]&lt;9,RTO__3[[#This Row],[Day of Week]]&lt;=5,RTO__3[[#This Row],[Hour]]&gt;=16,RTO__3[[#This Row],[Hour]]&lt;=19),"ON","OFF")</f>
        <v>OFF</v>
      </c>
      <c r="G407"/>
      <c r="H407"/>
      <c r="I407"/>
    </row>
    <row r="408" spans="1:9" x14ac:dyDescent="0.25">
      <c r="A408" s="29">
        <v>45851</v>
      </c>
      <c r="B408" s="47">
        <v>7</v>
      </c>
      <c r="C408" s="47">
        <v>7</v>
      </c>
      <c r="D408" s="47">
        <v>23</v>
      </c>
      <c r="E408" s="37">
        <v>41.249200000000002</v>
      </c>
      <c r="F408" s="47" t="str">
        <f>IF(AND(RTO__3[[#This Row],[Month]]&gt;4,RTO__3[[#This Row],[Month]]&lt;9,RTO__3[[#This Row],[Day of Week]]&lt;=5,RTO__3[[#This Row],[Hour]]&gt;=16,RTO__3[[#This Row],[Hour]]&lt;=19),"ON","OFF")</f>
        <v>OFF</v>
      </c>
      <c r="G408"/>
      <c r="H408"/>
      <c r="I408"/>
    </row>
    <row r="409" spans="1:9" x14ac:dyDescent="0.25">
      <c r="A409" s="29">
        <v>45851</v>
      </c>
      <c r="B409" s="47">
        <v>7</v>
      </c>
      <c r="C409" s="47">
        <v>7</v>
      </c>
      <c r="D409" s="47">
        <v>24</v>
      </c>
      <c r="E409" s="37">
        <v>33.584099999999999</v>
      </c>
      <c r="F409" s="47" t="str">
        <f>IF(AND(RTO__3[[#This Row],[Month]]&gt;4,RTO__3[[#This Row],[Month]]&lt;9,RTO__3[[#This Row],[Day of Week]]&lt;=5,RTO__3[[#This Row],[Hour]]&gt;=16,RTO__3[[#This Row],[Hour]]&lt;=19),"ON","OFF")</f>
        <v>OFF</v>
      </c>
      <c r="G409"/>
      <c r="H409"/>
      <c r="I409"/>
    </row>
    <row r="410" spans="1:9" x14ac:dyDescent="0.25">
      <c r="A410" s="29">
        <v>45852</v>
      </c>
      <c r="B410" s="47">
        <v>7</v>
      </c>
      <c r="C410" s="47">
        <v>1</v>
      </c>
      <c r="D410" s="47">
        <v>1</v>
      </c>
      <c r="E410" s="37">
        <v>40.250100000000003</v>
      </c>
      <c r="F410" s="47" t="str">
        <f>IF(AND(RTO__3[[#This Row],[Month]]&gt;4,RTO__3[[#This Row],[Month]]&lt;9,RTO__3[[#This Row],[Day of Week]]&lt;=5,RTO__3[[#This Row],[Hour]]&gt;=16,RTO__3[[#This Row],[Hour]]&lt;=19),"ON","OFF")</f>
        <v>OFF</v>
      </c>
      <c r="G410"/>
      <c r="H410"/>
      <c r="I410"/>
    </row>
    <row r="411" spans="1:9" x14ac:dyDescent="0.25">
      <c r="A411" s="29">
        <v>45852</v>
      </c>
      <c r="B411" s="47">
        <v>7</v>
      </c>
      <c r="C411" s="47">
        <v>1</v>
      </c>
      <c r="D411" s="47">
        <v>2</v>
      </c>
      <c r="E411" s="37">
        <v>27.823699999999999</v>
      </c>
      <c r="F411" s="47" t="str">
        <f>IF(AND(RTO__3[[#This Row],[Month]]&gt;4,RTO__3[[#This Row],[Month]]&lt;9,RTO__3[[#This Row],[Day of Week]]&lt;=5,RTO__3[[#This Row],[Hour]]&gt;=16,RTO__3[[#This Row],[Hour]]&lt;=19),"ON","OFF")</f>
        <v>OFF</v>
      </c>
      <c r="G411"/>
      <c r="H411"/>
      <c r="I411"/>
    </row>
    <row r="412" spans="1:9" x14ac:dyDescent="0.25">
      <c r="A412" s="29">
        <v>45852</v>
      </c>
      <c r="B412" s="47">
        <v>7</v>
      </c>
      <c r="C412" s="47">
        <v>1</v>
      </c>
      <c r="D412" s="47">
        <v>3</v>
      </c>
      <c r="E412" s="37">
        <v>28.473299999999998</v>
      </c>
      <c r="F412" s="47" t="str">
        <f>IF(AND(RTO__3[[#This Row],[Month]]&gt;4,RTO__3[[#This Row],[Month]]&lt;9,RTO__3[[#This Row],[Day of Week]]&lt;=5,RTO__3[[#This Row],[Hour]]&gt;=16,RTO__3[[#This Row],[Hour]]&lt;=19),"ON","OFF")</f>
        <v>OFF</v>
      </c>
      <c r="G412"/>
      <c r="H412"/>
      <c r="I412"/>
    </row>
    <row r="413" spans="1:9" x14ac:dyDescent="0.25">
      <c r="A413" s="29">
        <v>45852</v>
      </c>
      <c r="B413" s="47">
        <v>7</v>
      </c>
      <c r="C413" s="47">
        <v>1</v>
      </c>
      <c r="D413" s="47">
        <v>4</v>
      </c>
      <c r="E413" s="37">
        <v>25.567799999999998</v>
      </c>
      <c r="F413" s="47" t="str">
        <f>IF(AND(RTO__3[[#This Row],[Month]]&gt;4,RTO__3[[#This Row],[Month]]&lt;9,RTO__3[[#This Row],[Day of Week]]&lt;=5,RTO__3[[#This Row],[Hour]]&gt;=16,RTO__3[[#This Row],[Hour]]&lt;=19),"ON","OFF")</f>
        <v>OFF</v>
      </c>
      <c r="G413"/>
      <c r="H413"/>
      <c r="I413"/>
    </row>
    <row r="414" spans="1:9" x14ac:dyDescent="0.25">
      <c r="A414" s="29">
        <v>45852</v>
      </c>
      <c r="B414" s="47">
        <v>7</v>
      </c>
      <c r="C414" s="47">
        <v>1</v>
      </c>
      <c r="D414" s="47">
        <v>5</v>
      </c>
      <c r="E414" s="37">
        <v>28.265799999999999</v>
      </c>
      <c r="F414" s="47" t="str">
        <f>IF(AND(RTO__3[[#This Row],[Month]]&gt;4,RTO__3[[#This Row],[Month]]&lt;9,RTO__3[[#This Row],[Day of Week]]&lt;=5,RTO__3[[#This Row],[Hour]]&gt;=16,RTO__3[[#This Row],[Hour]]&lt;=19),"ON","OFF")</f>
        <v>OFF</v>
      </c>
      <c r="G414"/>
      <c r="H414"/>
      <c r="I414"/>
    </row>
    <row r="415" spans="1:9" x14ac:dyDescent="0.25">
      <c r="A415" s="29">
        <v>45852</v>
      </c>
      <c r="B415" s="47">
        <v>7</v>
      </c>
      <c r="C415" s="47">
        <v>1</v>
      </c>
      <c r="D415" s="47">
        <v>6</v>
      </c>
      <c r="E415" s="37">
        <v>35.107799999999997</v>
      </c>
      <c r="F415" s="47" t="str">
        <f>IF(AND(RTO__3[[#This Row],[Month]]&gt;4,RTO__3[[#This Row],[Month]]&lt;9,RTO__3[[#This Row],[Day of Week]]&lt;=5,RTO__3[[#This Row],[Hour]]&gt;=16,RTO__3[[#This Row],[Hour]]&lt;=19),"ON","OFF")</f>
        <v>OFF</v>
      </c>
      <c r="G415"/>
      <c r="H415"/>
      <c r="I415"/>
    </row>
    <row r="416" spans="1:9" x14ac:dyDescent="0.25">
      <c r="A416" s="29">
        <v>45852</v>
      </c>
      <c r="B416" s="47">
        <v>7</v>
      </c>
      <c r="C416" s="47">
        <v>1</v>
      </c>
      <c r="D416" s="47">
        <v>7</v>
      </c>
      <c r="E416" s="37">
        <v>41.863300000000002</v>
      </c>
      <c r="F416" s="47" t="str">
        <f>IF(AND(RTO__3[[#This Row],[Month]]&gt;4,RTO__3[[#This Row],[Month]]&lt;9,RTO__3[[#This Row],[Day of Week]]&lt;=5,RTO__3[[#This Row],[Hour]]&gt;=16,RTO__3[[#This Row],[Hour]]&lt;=19),"ON","OFF")</f>
        <v>OFF</v>
      </c>
      <c r="G416"/>
      <c r="H416"/>
      <c r="I416"/>
    </row>
    <row r="417" spans="1:9" x14ac:dyDescent="0.25">
      <c r="A417" s="29">
        <v>45852</v>
      </c>
      <c r="B417" s="47">
        <v>7</v>
      </c>
      <c r="C417" s="47">
        <v>1</v>
      </c>
      <c r="D417" s="47">
        <v>8</v>
      </c>
      <c r="E417" s="37">
        <v>29.653199999999998</v>
      </c>
      <c r="F417" s="47" t="str">
        <f>IF(AND(RTO__3[[#This Row],[Month]]&gt;4,RTO__3[[#This Row],[Month]]&lt;9,RTO__3[[#This Row],[Day of Week]]&lt;=5,RTO__3[[#This Row],[Hour]]&gt;=16,RTO__3[[#This Row],[Hour]]&lt;=19),"ON","OFF")</f>
        <v>OFF</v>
      </c>
      <c r="G417"/>
      <c r="H417"/>
      <c r="I417"/>
    </row>
    <row r="418" spans="1:9" x14ac:dyDescent="0.25">
      <c r="A418" s="29">
        <v>45852</v>
      </c>
      <c r="B418" s="47">
        <v>7</v>
      </c>
      <c r="C418" s="47">
        <v>1</v>
      </c>
      <c r="D418" s="47">
        <v>9</v>
      </c>
      <c r="E418" s="37">
        <v>32.666400000000003</v>
      </c>
      <c r="F418" s="47" t="str">
        <f>IF(AND(RTO__3[[#This Row],[Month]]&gt;4,RTO__3[[#This Row],[Month]]&lt;9,RTO__3[[#This Row],[Day of Week]]&lt;=5,RTO__3[[#This Row],[Hour]]&gt;=16,RTO__3[[#This Row],[Hour]]&lt;=19),"ON","OFF")</f>
        <v>OFF</v>
      </c>
      <c r="G418"/>
      <c r="H418"/>
      <c r="I418"/>
    </row>
    <row r="419" spans="1:9" x14ac:dyDescent="0.25">
      <c r="A419" s="29">
        <v>45852</v>
      </c>
      <c r="B419" s="47">
        <v>7</v>
      </c>
      <c r="C419" s="47">
        <v>1</v>
      </c>
      <c r="D419" s="47">
        <v>10</v>
      </c>
      <c r="E419" s="37">
        <v>35.068199999999997</v>
      </c>
      <c r="F419" s="47" t="str">
        <f>IF(AND(RTO__3[[#This Row],[Month]]&gt;4,RTO__3[[#This Row],[Month]]&lt;9,RTO__3[[#This Row],[Day of Week]]&lt;=5,RTO__3[[#This Row],[Hour]]&gt;=16,RTO__3[[#This Row],[Hour]]&lt;=19),"ON","OFF")</f>
        <v>OFF</v>
      </c>
      <c r="G419"/>
      <c r="H419"/>
      <c r="I419"/>
    </row>
    <row r="420" spans="1:9" x14ac:dyDescent="0.25">
      <c r="A420" s="29">
        <v>45852</v>
      </c>
      <c r="B420" s="47">
        <v>7</v>
      </c>
      <c r="C420" s="47">
        <v>1</v>
      </c>
      <c r="D420" s="47">
        <v>11</v>
      </c>
      <c r="E420" s="37">
        <v>37.036099999999998</v>
      </c>
      <c r="F420" s="47" t="str">
        <f>IF(AND(RTO__3[[#This Row],[Month]]&gt;4,RTO__3[[#This Row],[Month]]&lt;9,RTO__3[[#This Row],[Day of Week]]&lt;=5,RTO__3[[#This Row],[Hour]]&gt;=16,RTO__3[[#This Row],[Hour]]&lt;=19),"ON","OFF")</f>
        <v>OFF</v>
      </c>
      <c r="G420"/>
      <c r="H420"/>
      <c r="I420"/>
    </row>
    <row r="421" spans="1:9" x14ac:dyDescent="0.25">
      <c r="A421" s="29">
        <v>45852</v>
      </c>
      <c r="B421" s="47">
        <v>7</v>
      </c>
      <c r="C421" s="47">
        <v>1</v>
      </c>
      <c r="D421" s="47">
        <v>12</v>
      </c>
      <c r="E421" s="37">
        <v>34.770800000000001</v>
      </c>
      <c r="F421" s="47" t="str">
        <f>IF(AND(RTO__3[[#This Row],[Month]]&gt;4,RTO__3[[#This Row],[Month]]&lt;9,RTO__3[[#This Row],[Day of Week]]&lt;=5,RTO__3[[#This Row],[Hour]]&gt;=16,RTO__3[[#This Row],[Hour]]&lt;=19),"ON","OFF")</f>
        <v>OFF</v>
      </c>
      <c r="G421"/>
      <c r="H421"/>
      <c r="I421"/>
    </row>
    <row r="422" spans="1:9" x14ac:dyDescent="0.25">
      <c r="A422" s="29">
        <v>45852</v>
      </c>
      <c r="B422" s="47">
        <v>7</v>
      </c>
      <c r="C422" s="47">
        <v>1</v>
      </c>
      <c r="D422" s="47">
        <v>13</v>
      </c>
      <c r="E422" s="37">
        <v>33.997399999999999</v>
      </c>
      <c r="F422" s="47" t="str">
        <f>IF(AND(RTO__3[[#This Row],[Month]]&gt;4,RTO__3[[#This Row],[Month]]&lt;9,RTO__3[[#This Row],[Day of Week]]&lt;=5,RTO__3[[#This Row],[Hour]]&gt;=16,RTO__3[[#This Row],[Hour]]&lt;=19),"ON","OFF")</f>
        <v>OFF</v>
      </c>
      <c r="G422"/>
      <c r="H422"/>
      <c r="I422"/>
    </row>
    <row r="423" spans="1:9" x14ac:dyDescent="0.25">
      <c r="A423" s="29">
        <v>45852</v>
      </c>
      <c r="B423" s="47">
        <v>7</v>
      </c>
      <c r="C423" s="47">
        <v>1</v>
      </c>
      <c r="D423" s="47">
        <v>14</v>
      </c>
      <c r="E423" s="37">
        <v>35.683700000000002</v>
      </c>
      <c r="F423" s="47" t="str">
        <f>IF(AND(RTO__3[[#This Row],[Month]]&gt;4,RTO__3[[#This Row],[Month]]&lt;9,RTO__3[[#This Row],[Day of Week]]&lt;=5,RTO__3[[#This Row],[Hour]]&gt;=16,RTO__3[[#This Row],[Hour]]&lt;=19),"ON","OFF")</f>
        <v>OFF</v>
      </c>
      <c r="G423"/>
      <c r="H423"/>
      <c r="I423"/>
    </row>
    <row r="424" spans="1:9" x14ac:dyDescent="0.25">
      <c r="A424" s="29">
        <v>45852</v>
      </c>
      <c r="B424" s="47">
        <v>7</v>
      </c>
      <c r="C424" s="47">
        <v>1</v>
      </c>
      <c r="D424" s="47">
        <v>15</v>
      </c>
      <c r="E424" s="37">
        <v>33.788699999999999</v>
      </c>
      <c r="F424" s="47" t="str">
        <f>IF(AND(RTO__3[[#This Row],[Month]]&gt;4,RTO__3[[#This Row],[Month]]&lt;9,RTO__3[[#This Row],[Day of Week]]&lt;=5,RTO__3[[#This Row],[Hour]]&gt;=16,RTO__3[[#This Row],[Hour]]&lt;=19),"ON","OFF")</f>
        <v>OFF</v>
      </c>
      <c r="G424"/>
      <c r="H424"/>
      <c r="I424"/>
    </row>
    <row r="425" spans="1:9" x14ac:dyDescent="0.25">
      <c r="A425" s="29">
        <v>45852</v>
      </c>
      <c r="B425" s="47">
        <v>7</v>
      </c>
      <c r="C425" s="47">
        <v>1</v>
      </c>
      <c r="D425" s="47">
        <v>16</v>
      </c>
      <c r="E425" s="37">
        <v>21.549499999999998</v>
      </c>
      <c r="F425" s="47" t="str">
        <f>IF(AND(RTO__3[[#This Row],[Month]]&gt;4,RTO__3[[#This Row],[Month]]&lt;9,RTO__3[[#This Row],[Day of Week]]&lt;=5,RTO__3[[#This Row],[Hour]]&gt;=16,RTO__3[[#This Row],[Hour]]&lt;=19),"ON","OFF")</f>
        <v>ON</v>
      </c>
      <c r="G425"/>
      <c r="H425"/>
      <c r="I425"/>
    </row>
    <row r="426" spans="1:9" x14ac:dyDescent="0.25">
      <c r="A426" s="29">
        <v>45852</v>
      </c>
      <c r="B426" s="47">
        <v>7</v>
      </c>
      <c r="C426" s="47">
        <v>1</v>
      </c>
      <c r="D426" s="47">
        <v>17</v>
      </c>
      <c r="E426" s="37">
        <v>15.648099999999999</v>
      </c>
      <c r="F426" s="47" t="str">
        <f>IF(AND(RTO__3[[#This Row],[Month]]&gt;4,RTO__3[[#This Row],[Month]]&lt;9,RTO__3[[#This Row],[Day of Week]]&lt;=5,RTO__3[[#This Row],[Hour]]&gt;=16,RTO__3[[#This Row],[Hour]]&lt;=19),"ON","OFF")</f>
        <v>ON</v>
      </c>
      <c r="G426"/>
      <c r="H426"/>
      <c r="I426"/>
    </row>
    <row r="427" spans="1:9" x14ac:dyDescent="0.25">
      <c r="A427" s="29">
        <v>45852</v>
      </c>
      <c r="B427" s="47">
        <v>7</v>
      </c>
      <c r="C427" s="47">
        <v>1</v>
      </c>
      <c r="D427" s="47">
        <v>18</v>
      </c>
      <c r="E427" s="37">
        <v>29.433599999999998</v>
      </c>
      <c r="F427" s="47" t="str">
        <f>IF(AND(RTO__3[[#This Row],[Month]]&gt;4,RTO__3[[#This Row],[Month]]&lt;9,RTO__3[[#This Row],[Day of Week]]&lt;=5,RTO__3[[#This Row],[Hour]]&gt;=16,RTO__3[[#This Row],[Hour]]&lt;=19),"ON","OFF")</f>
        <v>ON</v>
      </c>
      <c r="G427"/>
      <c r="H427"/>
      <c r="I427"/>
    </row>
    <row r="428" spans="1:9" x14ac:dyDescent="0.25">
      <c r="A428" s="29">
        <v>45852</v>
      </c>
      <c r="B428" s="47">
        <v>7</v>
      </c>
      <c r="C428" s="47">
        <v>1</v>
      </c>
      <c r="D428" s="47">
        <v>19</v>
      </c>
      <c r="E428" s="37">
        <v>38.232199999999999</v>
      </c>
      <c r="F428" s="47" t="str">
        <f>IF(AND(RTO__3[[#This Row],[Month]]&gt;4,RTO__3[[#This Row],[Month]]&lt;9,RTO__3[[#This Row],[Day of Week]]&lt;=5,RTO__3[[#This Row],[Hour]]&gt;=16,RTO__3[[#This Row],[Hour]]&lt;=19),"ON","OFF")</f>
        <v>ON</v>
      </c>
      <c r="G428"/>
      <c r="H428"/>
      <c r="I428"/>
    </row>
    <row r="429" spans="1:9" x14ac:dyDescent="0.25">
      <c r="A429" s="29">
        <v>45852</v>
      </c>
      <c r="B429" s="47">
        <v>7</v>
      </c>
      <c r="C429" s="47">
        <v>1</v>
      </c>
      <c r="D429" s="47">
        <v>20</v>
      </c>
      <c r="E429" s="37">
        <v>34.377499999999998</v>
      </c>
      <c r="F429" s="47" t="str">
        <f>IF(AND(RTO__3[[#This Row],[Month]]&gt;4,RTO__3[[#This Row],[Month]]&lt;9,RTO__3[[#This Row],[Day of Week]]&lt;=5,RTO__3[[#This Row],[Hour]]&gt;=16,RTO__3[[#This Row],[Hour]]&lt;=19),"ON","OFF")</f>
        <v>OFF</v>
      </c>
      <c r="G429"/>
      <c r="H429"/>
      <c r="I429"/>
    </row>
    <row r="430" spans="1:9" x14ac:dyDescent="0.25">
      <c r="A430" s="29">
        <v>45852</v>
      </c>
      <c r="B430" s="47">
        <v>7</v>
      </c>
      <c r="C430" s="47">
        <v>1</v>
      </c>
      <c r="D430" s="47">
        <v>21</v>
      </c>
      <c r="E430" s="37">
        <v>30.705400000000001</v>
      </c>
      <c r="F430" s="47" t="str">
        <f>IF(AND(RTO__3[[#This Row],[Month]]&gt;4,RTO__3[[#This Row],[Month]]&lt;9,RTO__3[[#This Row],[Day of Week]]&lt;=5,RTO__3[[#This Row],[Hour]]&gt;=16,RTO__3[[#This Row],[Hour]]&lt;=19),"ON","OFF")</f>
        <v>OFF</v>
      </c>
      <c r="G430"/>
      <c r="H430"/>
      <c r="I430"/>
    </row>
    <row r="431" spans="1:9" x14ac:dyDescent="0.25">
      <c r="A431" s="29">
        <v>45852</v>
      </c>
      <c r="B431" s="47">
        <v>7</v>
      </c>
      <c r="C431" s="47">
        <v>1</v>
      </c>
      <c r="D431" s="47">
        <v>22</v>
      </c>
      <c r="E431" s="37">
        <v>26.675699999999999</v>
      </c>
      <c r="F431" s="47" t="str">
        <f>IF(AND(RTO__3[[#This Row],[Month]]&gt;4,RTO__3[[#This Row],[Month]]&lt;9,RTO__3[[#This Row],[Day of Week]]&lt;=5,RTO__3[[#This Row],[Hour]]&gt;=16,RTO__3[[#This Row],[Hour]]&lt;=19),"ON","OFF")</f>
        <v>OFF</v>
      </c>
      <c r="G431"/>
      <c r="H431"/>
      <c r="I431"/>
    </row>
    <row r="432" spans="1:9" x14ac:dyDescent="0.25">
      <c r="A432" s="29">
        <v>45852</v>
      </c>
      <c r="B432" s="47">
        <v>7</v>
      </c>
      <c r="C432" s="47">
        <v>1</v>
      </c>
      <c r="D432" s="47">
        <v>23</v>
      </c>
      <c r="E432" s="37">
        <v>32.006399999999999</v>
      </c>
      <c r="F432" s="47" t="str">
        <f>IF(AND(RTO__3[[#This Row],[Month]]&gt;4,RTO__3[[#This Row],[Month]]&lt;9,RTO__3[[#This Row],[Day of Week]]&lt;=5,RTO__3[[#This Row],[Hour]]&gt;=16,RTO__3[[#This Row],[Hour]]&lt;=19),"ON","OFF")</f>
        <v>OFF</v>
      </c>
      <c r="G432"/>
      <c r="H432"/>
      <c r="I432"/>
    </row>
    <row r="433" spans="1:9" x14ac:dyDescent="0.25">
      <c r="A433" s="29">
        <v>45852</v>
      </c>
      <c r="B433" s="47">
        <v>7</v>
      </c>
      <c r="C433" s="47">
        <v>1</v>
      </c>
      <c r="D433" s="47">
        <v>24</v>
      </c>
      <c r="E433" s="37">
        <v>29.879899999999999</v>
      </c>
      <c r="F433" s="47" t="str">
        <f>IF(AND(RTO__3[[#This Row],[Month]]&gt;4,RTO__3[[#This Row],[Month]]&lt;9,RTO__3[[#This Row],[Day of Week]]&lt;=5,RTO__3[[#This Row],[Hour]]&gt;=16,RTO__3[[#This Row],[Hour]]&lt;=19),"ON","OFF")</f>
        <v>OFF</v>
      </c>
      <c r="G433"/>
      <c r="H433"/>
      <c r="I433"/>
    </row>
    <row r="434" spans="1:9" x14ac:dyDescent="0.25">
      <c r="A434" s="29">
        <v>45853</v>
      </c>
      <c r="B434" s="47">
        <v>7</v>
      </c>
      <c r="C434" s="47">
        <v>2</v>
      </c>
      <c r="D434" s="47">
        <v>1</v>
      </c>
      <c r="E434" s="37">
        <v>33.487699999999997</v>
      </c>
      <c r="F434" s="47" t="str">
        <f>IF(AND(RTO__3[[#This Row],[Month]]&gt;4,RTO__3[[#This Row],[Month]]&lt;9,RTO__3[[#This Row],[Day of Week]]&lt;=5,RTO__3[[#This Row],[Hour]]&gt;=16,RTO__3[[#This Row],[Hour]]&lt;=19),"ON","OFF")</f>
        <v>OFF</v>
      </c>
      <c r="G434"/>
      <c r="H434"/>
      <c r="I434"/>
    </row>
    <row r="435" spans="1:9" x14ac:dyDescent="0.25">
      <c r="A435" s="29">
        <v>45853</v>
      </c>
      <c r="B435" s="47">
        <v>7</v>
      </c>
      <c r="C435" s="47">
        <v>2</v>
      </c>
      <c r="D435" s="47">
        <v>2</v>
      </c>
      <c r="E435" s="37">
        <v>34.263399999999997</v>
      </c>
      <c r="F435" s="47" t="str">
        <f>IF(AND(RTO__3[[#This Row],[Month]]&gt;4,RTO__3[[#This Row],[Month]]&lt;9,RTO__3[[#This Row],[Day of Week]]&lt;=5,RTO__3[[#This Row],[Hour]]&gt;=16,RTO__3[[#This Row],[Hour]]&lt;=19),"ON","OFF")</f>
        <v>OFF</v>
      </c>
      <c r="G435"/>
      <c r="H435"/>
      <c r="I435"/>
    </row>
    <row r="436" spans="1:9" x14ac:dyDescent="0.25">
      <c r="A436" s="29">
        <v>45853</v>
      </c>
      <c r="B436" s="47">
        <v>7</v>
      </c>
      <c r="C436" s="47">
        <v>2</v>
      </c>
      <c r="D436" s="47">
        <v>3</v>
      </c>
      <c r="E436" s="37">
        <v>31.5046</v>
      </c>
      <c r="F436" s="47" t="str">
        <f>IF(AND(RTO__3[[#This Row],[Month]]&gt;4,RTO__3[[#This Row],[Month]]&lt;9,RTO__3[[#This Row],[Day of Week]]&lt;=5,RTO__3[[#This Row],[Hour]]&gt;=16,RTO__3[[#This Row],[Hour]]&lt;=19),"ON","OFF")</f>
        <v>OFF</v>
      </c>
      <c r="G436"/>
      <c r="H436"/>
      <c r="I436"/>
    </row>
    <row r="437" spans="1:9" x14ac:dyDescent="0.25">
      <c r="A437" s="29">
        <v>45853</v>
      </c>
      <c r="B437" s="47">
        <v>7</v>
      </c>
      <c r="C437" s="47">
        <v>2</v>
      </c>
      <c r="D437" s="47">
        <v>4</v>
      </c>
      <c r="E437" s="37">
        <v>31.383700000000001</v>
      </c>
      <c r="F437" s="47" t="str">
        <f>IF(AND(RTO__3[[#This Row],[Month]]&gt;4,RTO__3[[#This Row],[Month]]&lt;9,RTO__3[[#This Row],[Day of Week]]&lt;=5,RTO__3[[#This Row],[Hour]]&gt;=16,RTO__3[[#This Row],[Hour]]&lt;=19),"ON","OFF")</f>
        <v>OFF</v>
      </c>
      <c r="G437"/>
      <c r="H437"/>
      <c r="I437"/>
    </row>
    <row r="438" spans="1:9" x14ac:dyDescent="0.25">
      <c r="A438" s="29">
        <v>45853</v>
      </c>
      <c r="B438" s="47">
        <v>7</v>
      </c>
      <c r="C438" s="47">
        <v>2</v>
      </c>
      <c r="D438" s="47">
        <v>5</v>
      </c>
      <c r="E438" s="37">
        <v>31.6357</v>
      </c>
      <c r="F438" s="47" t="str">
        <f>IF(AND(RTO__3[[#This Row],[Month]]&gt;4,RTO__3[[#This Row],[Month]]&lt;9,RTO__3[[#This Row],[Day of Week]]&lt;=5,RTO__3[[#This Row],[Hour]]&gt;=16,RTO__3[[#This Row],[Hour]]&lt;=19),"ON","OFF")</f>
        <v>OFF</v>
      </c>
      <c r="G438"/>
      <c r="H438"/>
      <c r="I438"/>
    </row>
    <row r="439" spans="1:9" x14ac:dyDescent="0.25">
      <c r="A439" s="29">
        <v>45853</v>
      </c>
      <c r="B439" s="47">
        <v>7</v>
      </c>
      <c r="C439" s="47">
        <v>2</v>
      </c>
      <c r="D439" s="47">
        <v>6</v>
      </c>
      <c r="E439" s="37">
        <v>33.722900000000003</v>
      </c>
      <c r="F439" s="47" t="str">
        <f>IF(AND(RTO__3[[#This Row],[Month]]&gt;4,RTO__3[[#This Row],[Month]]&lt;9,RTO__3[[#This Row],[Day of Week]]&lt;=5,RTO__3[[#This Row],[Hour]]&gt;=16,RTO__3[[#This Row],[Hour]]&lt;=19),"ON","OFF")</f>
        <v>OFF</v>
      </c>
      <c r="G439"/>
      <c r="H439"/>
      <c r="I439"/>
    </row>
    <row r="440" spans="1:9" x14ac:dyDescent="0.25">
      <c r="A440" s="29">
        <v>45853</v>
      </c>
      <c r="B440" s="47">
        <v>7</v>
      </c>
      <c r="C440" s="47">
        <v>2</v>
      </c>
      <c r="D440" s="47">
        <v>7</v>
      </c>
      <c r="E440" s="37">
        <v>22.805900000000001</v>
      </c>
      <c r="F440" s="47" t="str">
        <f>IF(AND(RTO__3[[#This Row],[Month]]&gt;4,RTO__3[[#This Row],[Month]]&lt;9,RTO__3[[#This Row],[Day of Week]]&lt;=5,RTO__3[[#This Row],[Hour]]&gt;=16,RTO__3[[#This Row],[Hour]]&lt;=19),"ON","OFF")</f>
        <v>OFF</v>
      </c>
      <c r="G440"/>
      <c r="H440"/>
      <c r="I440"/>
    </row>
    <row r="441" spans="1:9" x14ac:dyDescent="0.25">
      <c r="A441" s="29">
        <v>45853</v>
      </c>
      <c r="B441" s="47">
        <v>7</v>
      </c>
      <c r="C441" s="47">
        <v>2</v>
      </c>
      <c r="D441" s="47">
        <v>8</v>
      </c>
      <c r="E441" s="37">
        <v>22.0108</v>
      </c>
      <c r="F441" s="47" t="str">
        <f>IF(AND(RTO__3[[#This Row],[Month]]&gt;4,RTO__3[[#This Row],[Month]]&lt;9,RTO__3[[#This Row],[Day of Week]]&lt;=5,RTO__3[[#This Row],[Hour]]&gt;=16,RTO__3[[#This Row],[Hour]]&lt;=19),"ON","OFF")</f>
        <v>OFF</v>
      </c>
      <c r="G441"/>
      <c r="H441"/>
      <c r="I441"/>
    </row>
    <row r="442" spans="1:9" x14ac:dyDescent="0.25">
      <c r="A442" s="29">
        <v>45853</v>
      </c>
      <c r="B442" s="47">
        <v>7</v>
      </c>
      <c r="C442" s="47">
        <v>2</v>
      </c>
      <c r="D442" s="47">
        <v>9</v>
      </c>
      <c r="E442" s="37">
        <v>21.863299999999999</v>
      </c>
      <c r="F442" s="47" t="str">
        <f>IF(AND(RTO__3[[#This Row],[Month]]&gt;4,RTO__3[[#This Row],[Month]]&lt;9,RTO__3[[#This Row],[Day of Week]]&lt;=5,RTO__3[[#This Row],[Hour]]&gt;=16,RTO__3[[#This Row],[Hour]]&lt;=19),"ON","OFF")</f>
        <v>OFF</v>
      </c>
      <c r="G442"/>
      <c r="H442"/>
      <c r="I442"/>
    </row>
    <row r="443" spans="1:9" x14ac:dyDescent="0.25">
      <c r="A443" s="29">
        <v>45853</v>
      </c>
      <c r="B443" s="47">
        <v>7</v>
      </c>
      <c r="C443" s="47">
        <v>2</v>
      </c>
      <c r="D443" s="47">
        <v>10</v>
      </c>
      <c r="E443" s="37">
        <v>23.243600000000001</v>
      </c>
      <c r="F443" s="47" t="str">
        <f>IF(AND(RTO__3[[#This Row],[Month]]&gt;4,RTO__3[[#This Row],[Month]]&lt;9,RTO__3[[#This Row],[Day of Week]]&lt;=5,RTO__3[[#This Row],[Hour]]&gt;=16,RTO__3[[#This Row],[Hour]]&lt;=19),"ON","OFF")</f>
        <v>OFF</v>
      </c>
      <c r="G443"/>
      <c r="H443"/>
      <c r="I443"/>
    </row>
    <row r="444" spans="1:9" x14ac:dyDescent="0.25">
      <c r="A444" s="29">
        <v>45853</v>
      </c>
      <c r="B444" s="47">
        <v>7</v>
      </c>
      <c r="C444" s="47">
        <v>2</v>
      </c>
      <c r="D444" s="47">
        <v>11</v>
      </c>
      <c r="E444" s="37">
        <v>24.701599999999999</v>
      </c>
      <c r="F444" s="47" t="str">
        <f>IF(AND(RTO__3[[#This Row],[Month]]&gt;4,RTO__3[[#This Row],[Month]]&lt;9,RTO__3[[#This Row],[Day of Week]]&lt;=5,RTO__3[[#This Row],[Hour]]&gt;=16,RTO__3[[#This Row],[Hour]]&lt;=19),"ON","OFF")</f>
        <v>OFF</v>
      </c>
      <c r="G444"/>
      <c r="H444"/>
      <c r="I444"/>
    </row>
    <row r="445" spans="1:9" x14ac:dyDescent="0.25">
      <c r="A445" s="29">
        <v>45853</v>
      </c>
      <c r="B445" s="47">
        <v>7</v>
      </c>
      <c r="C445" s="47">
        <v>2</v>
      </c>
      <c r="D445" s="47">
        <v>12</v>
      </c>
      <c r="E445" s="37">
        <v>27.924800000000001</v>
      </c>
      <c r="F445" s="47" t="str">
        <f>IF(AND(RTO__3[[#This Row],[Month]]&gt;4,RTO__3[[#This Row],[Month]]&lt;9,RTO__3[[#This Row],[Day of Week]]&lt;=5,RTO__3[[#This Row],[Hour]]&gt;=16,RTO__3[[#This Row],[Hour]]&lt;=19),"ON","OFF")</f>
        <v>OFF</v>
      </c>
      <c r="G445"/>
      <c r="H445"/>
      <c r="I445"/>
    </row>
    <row r="446" spans="1:9" x14ac:dyDescent="0.25">
      <c r="A446" s="29">
        <v>45853</v>
      </c>
      <c r="B446" s="47">
        <v>7</v>
      </c>
      <c r="C446" s="47">
        <v>2</v>
      </c>
      <c r="D446" s="47">
        <v>13</v>
      </c>
      <c r="E446" s="37">
        <v>25.582699999999999</v>
      </c>
      <c r="F446" s="47" t="str">
        <f>IF(AND(RTO__3[[#This Row],[Month]]&gt;4,RTO__3[[#This Row],[Month]]&lt;9,RTO__3[[#This Row],[Day of Week]]&lt;=5,RTO__3[[#This Row],[Hour]]&gt;=16,RTO__3[[#This Row],[Hour]]&lt;=19),"ON","OFF")</f>
        <v>OFF</v>
      </c>
      <c r="G446"/>
      <c r="H446"/>
      <c r="I446"/>
    </row>
    <row r="447" spans="1:9" x14ac:dyDescent="0.25">
      <c r="A447" s="29">
        <v>45853</v>
      </c>
      <c r="B447" s="47">
        <v>7</v>
      </c>
      <c r="C447" s="47">
        <v>2</v>
      </c>
      <c r="D447" s="47">
        <v>14</v>
      </c>
      <c r="E447" s="37">
        <v>25.338000000000001</v>
      </c>
      <c r="F447" s="47" t="str">
        <f>IF(AND(RTO__3[[#This Row],[Month]]&gt;4,RTO__3[[#This Row],[Month]]&lt;9,RTO__3[[#This Row],[Day of Week]]&lt;=5,RTO__3[[#This Row],[Hour]]&gt;=16,RTO__3[[#This Row],[Hour]]&lt;=19),"ON","OFF")</f>
        <v>OFF</v>
      </c>
      <c r="G447"/>
      <c r="H447"/>
      <c r="I447"/>
    </row>
    <row r="448" spans="1:9" x14ac:dyDescent="0.25">
      <c r="A448" s="29">
        <v>45853</v>
      </c>
      <c r="B448" s="47">
        <v>7</v>
      </c>
      <c r="C448" s="47">
        <v>2</v>
      </c>
      <c r="D448" s="47">
        <v>15</v>
      </c>
      <c r="E448" s="37">
        <v>27.830100000000002</v>
      </c>
      <c r="F448" s="47" t="str">
        <f>IF(AND(RTO__3[[#This Row],[Month]]&gt;4,RTO__3[[#This Row],[Month]]&lt;9,RTO__3[[#This Row],[Day of Week]]&lt;=5,RTO__3[[#This Row],[Hour]]&gt;=16,RTO__3[[#This Row],[Hour]]&lt;=19),"ON","OFF")</f>
        <v>OFF</v>
      </c>
      <c r="G448"/>
      <c r="H448"/>
      <c r="I448"/>
    </row>
    <row r="449" spans="1:9" x14ac:dyDescent="0.25">
      <c r="A449" s="29">
        <v>45853</v>
      </c>
      <c r="B449" s="47">
        <v>7</v>
      </c>
      <c r="C449" s="47">
        <v>2</v>
      </c>
      <c r="D449" s="47">
        <v>16</v>
      </c>
      <c r="E449" s="37">
        <v>26.442699999999999</v>
      </c>
      <c r="F449" s="47" t="str">
        <f>IF(AND(RTO__3[[#This Row],[Month]]&gt;4,RTO__3[[#This Row],[Month]]&lt;9,RTO__3[[#This Row],[Day of Week]]&lt;=5,RTO__3[[#This Row],[Hour]]&gt;=16,RTO__3[[#This Row],[Hour]]&lt;=19),"ON","OFF")</f>
        <v>ON</v>
      </c>
      <c r="G449"/>
      <c r="H449"/>
      <c r="I449"/>
    </row>
    <row r="450" spans="1:9" x14ac:dyDescent="0.25">
      <c r="A450" s="29">
        <v>45853</v>
      </c>
      <c r="B450" s="47">
        <v>7</v>
      </c>
      <c r="C450" s="47">
        <v>2</v>
      </c>
      <c r="D450" s="47">
        <v>17</v>
      </c>
      <c r="E450" s="37">
        <v>33.671199999999999</v>
      </c>
      <c r="F450" s="47" t="str">
        <f>IF(AND(RTO__3[[#This Row],[Month]]&gt;4,RTO__3[[#This Row],[Month]]&lt;9,RTO__3[[#This Row],[Day of Week]]&lt;=5,RTO__3[[#This Row],[Hour]]&gt;=16,RTO__3[[#This Row],[Hour]]&lt;=19),"ON","OFF")</f>
        <v>ON</v>
      </c>
      <c r="G450"/>
      <c r="H450"/>
      <c r="I450"/>
    </row>
    <row r="451" spans="1:9" x14ac:dyDescent="0.25">
      <c r="A451" s="29">
        <v>45853</v>
      </c>
      <c r="B451" s="47">
        <v>7</v>
      </c>
      <c r="C451" s="47">
        <v>2</v>
      </c>
      <c r="D451" s="47">
        <v>18</v>
      </c>
      <c r="E451" s="37">
        <v>39.363399999999999</v>
      </c>
      <c r="F451" s="47" t="str">
        <f>IF(AND(RTO__3[[#This Row],[Month]]&gt;4,RTO__3[[#This Row],[Month]]&lt;9,RTO__3[[#This Row],[Day of Week]]&lt;=5,RTO__3[[#This Row],[Hour]]&gt;=16,RTO__3[[#This Row],[Hour]]&lt;=19),"ON","OFF")</f>
        <v>ON</v>
      </c>
      <c r="G451"/>
      <c r="H451"/>
      <c r="I451"/>
    </row>
    <row r="452" spans="1:9" x14ac:dyDescent="0.25">
      <c r="A452" s="29">
        <v>45853</v>
      </c>
      <c r="B452" s="47">
        <v>7</v>
      </c>
      <c r="C452" s="47">
        <v>2</v>
      </c>
      <c r="D452" s="47">
        <v>19</v>
      </c>
      <c r="E452" s="37">
        <v>34.998600000000003</v>
      </c>
      <c r="F452" s="47" t="str">
        <f>IF(AND(RTO__3[[#This Row],[Month]]&gt;4,RTO__3[[#This Row],[Month]]&lt;9,RTO__3[[#This Row],[Day of Week]]&lt;=5,RTO__3[[#This Row],[Hour]]&gt;=16,RTO__3[[#This Row],[Hour]]&lt;=19),"ON","OFF")</f>
        <v>ON</v>
      </c>
      <c r="G452"/>
      <c r="H452"/>
      <c r="I452"/>
    </row>
    <row r="453" spans="1:9" x14ac:dyDescent="0.25">
      <c r="A453" s="29">
        <v>45853</v>
      </c>
      <c r="B453" s="47">
        <v>7</v>
      </c>
      <c r="C453" s="47">
        <v>2</v>
      </c>
      <c r="D453" s="47">
        <v>20</v>
      </c>
      <c r="E453" s="37">
        <v>29.983000000000001</v>
      </c>
      <c r="F453" s="47" t="str">
        <f>IF(AND(RTO__3[[#This Row],[Month]]&gt;4,RTO__3[[#This Row],[Month]]&lt;9,RTO__3[[#This Row],[Day of Week]]&lt;=5,RTO__3[[#This Row],[Hour]]&gt;=16,RTO__3[[#This Row],[Hour]]&lt;=19),"ON","OFF")</f>
        <v>OFF</v>
      </c>
      <c r="G453"/>
      <c r="H453"/>
      <c r="I453"/>
    </row>
    <row r="454" spans="1:9" x14ac:dyDescent="0.25">
      <c r="A454" s="29">
        <v>45853</v>
      </c>
      <c r="B454" s="47">
        <v>7</v>
      </c>
      <c r="C454" s="47">
        <v>2</v>
      </c>
      <c r="D454" s="47">
        <v>21</v>
      </c>
      <c r="E454" s="37">
        <v>30.989599999999999</v>
      </c>
      <c r="F454" s="47" t="str">
        <f>IF(AND(RTO__3[[#This Row],[Month]]&gt;4,RTO__3[[#This Row],[Month]]&lt;9,RTO__3[[#This Row],[Day of Week]]&lt;=5,RTO__3[[#This Row],[Hour]]&gt;=16,RTO__3[[#This Row],[Hour]]&lt;=19),"ON","OFF")</f>
        <v>OFF</v>
      </c>
      <c r="G454"/>
      <c r="H454"/>
      <c r="I454"/>
    </row>
    <row r="455" spans="1:9" x14ac:dyDescent="0.25">
      <c r="A455" s="29">
        <v>45853</v>
      </c>
      <c r="B455" s="47">
        <v>7</v>
      </c>
      <c r="C455" s="47">
        <v>2</v>
      </c>
      <c r="D455" s="47">
        <v>22</v>
      </c>
      <c r="E455" s="37">
        <v>28.569400000000002</v>
      </c>
      <c r="F455" s="47" t="str">
        <f>IF(AND(RTO__3[[#This Row],[Month]]&gt;4,RTO__3[[#This Row],[Month]]&lt;9,RTO__3[[#This Row],[Day of Week]]&lt;=5,RTO__3[[#This Row],[Hour]]&gt;=16,RTO__3[[#This Row],[Hour]]&lt;=19),"ON","OFF")</f>
        <v>OFF</v>
      </c>
      <c r="G455"/>
      <c r="H455"/>
      <c r="I455"/>
    </row>
    <row r="456" spans="1:9" x14ac:dyDescent="0.25">
      <c r="A456" s="29">
        <v>45853</v>
      </c>
      <c r="B456" s="47">
        <v>7</v>
      </c>
      <c r="C456" s="47">
        <v>2</v>
      </c>
      <c r="D456" s="47">
        <v>23</v>
      </c>
      <c r="E456" s="37">
        <v>37.379399999999997</v>
      </c>
      <c r="F456" s="47" t="str">
        <f>IF(AND(RTO__3[[#This Row],[Month]]&gt;4,RTO__3[[#This Row],[Month]]&lt;9,RTO__3[[#This Row],[Day of Week]]&lt;=5,RTO__3[[#This Row],[Hour]]&gt;=16,RTO__3[[#This Row],[Hour]]&lt;=19),"ON","OFF")</f>
        <v>OFF</v>
      </c>
      <c r="G456"/>
      <c r="H456"/>
      <c r="I456"/>
    </row>
    <row r="457" spans="1:9" x14ac:dyDescent="0.25">
      <c r="A457" s="29">
        <v>45853</v>
      </c>
      <c r="B457" s="47">
        <v>7</v>
      </c>
      <c r="C457" s="47">
        <v>2</v>
      </c>
      <c r="D457" s="47">
        <v>24</v>
      </c>
      <c r="E457" s="37">
        <v>28.8614</v>
      </c>
      <c r="F457" s="47" t="str">
        <f>IF(AND(RTO__3[[#This Row],[Month]]&gt;4,RTO__3[[#This Row],[Month]]&lt;9,RTO__3[[#This Row],[Day of Week]]&lt;=5,RTO__3[[#This Row],[Hour]]&gt;=16,RTO__3[[#This Row],[Hour]]&lt;=19),"ON","OFF")</f>
        <v>OFF</v>
      </c>
      <c r="G457"/>
      <c r="H457"/>
      <c r="I457"/>
    </row>
    <row r="458" spans="1:9" x14ac:dyDescent="0.25">
      <c r="A458" s="29">
        <v>45854</v>
      </c>
      <c r="B458" s="47">
        <v>7</v>
      </c>
      <c r="C458" s="47">
        <v>3</v>
      </c>
      <c r="D458" s="47">
        <v>1</v>
      </c>
      <c r="E458" s="37">
        <v>33.521700000000003</v>
      </c>
      <c r="F458" s="47" t="str">
        <f>IF(AND(RTO__3[[#This Row],[Month]]&gt;4,RTO__3[[#This Row],[Month]]&lt;9,RTO__3[[#This Row],[Day of Week]]&lt;=5,RTO__3[[#This Row],[Hour]]&gt;=16,RTO__3[[#This Row],[Hour]]&lt;=19),"ON","OFF")</f>
        <v>OFF</v>
      </c>
      <c r="G458"/>
      <c r="H458"/>
      <c r="I458"/>
    </row>
    <row r="459" spans="1:9" x14ac:dyDescent="0.25">
      <c r="A459" s="29">
        <v>45854</v>
      </c>
      <c r="B459" s="47">
        <v>7</v>
      </c>
      <c r="C459" s="47">
        <v>3</v>
      </c>
      <c r="D459" s="47">
        <v>2</v>
      </c>
      <c r="E459" s="37">
        <v>32.410299999999999</v>
      </c>
      <c r="F459" s="47" t="str">
        <f>IF(AND(RTO__3[[#This Row],[Month]]&gt;4,RTO__3[[#This Row],[Month]]&lt;9,RTO__3[[#This Row],[Day of Week]]&lt;=5,RTO__3[[#This Row],[Hour]]&gt;=16,RTO__3[[#This Row],[Hour]]&lt;=19),"ON","OFF")</f>
        <v>OFF</v>
      </c>
      <c r="G459"/>
      <c r="H459"/>
      <c r="I459"/>
    </row>
    <row r="460" spans="1:9" x14ac:dyDescent="0.25">
      <c r="A460" s="29">
        <v>45854</v>
      </c>
      <c r="B460" s="47">
        <v>7</v>
      </c>
      <c r="C460" s="47">
        <v>3</v>
      </c>
      <c r="D460" s="47">
        <v>3</v>
      </c>
      <c r="E460" s="37">
        <v>32.501800000000003</v>
      </c>
      <c r="F460" s="47" t="str">
        <f>IF(AND(RTO__3[[#This Row],[Month]]&gt;4,RTO__3[[#This Row],[Month]]&lt;9,RTO__3[[#This Row],[Day of Week]]&lt;=5,RTO__3[[#This Row],[Hour]]&gt;=16,RTO__3[[#This Row],[Hour]]&lt;=19),"ON","OFF")</f>
        <v>OFF</v>
      </c>
      <c r="G460"/>
      <c r="H460"/>
      <c r="I460"/>
    </row>
    <row r="461" spans="1:9" x14ac:dyDescent="0.25">
      <c r="A461" s="29">
        <v>45854</v>
      </c>
      <c r="B461" s="47">
        <v>7</v>
      </c>
      <c r="C461" s="47">
        <v>3</v>
      </c>
      <c r="D461" s="47">
        <v>4</v>
      </c>
      <c r="E461" s="37">
        <v>30.712499999999999</v>
      </c>
      <c r="F461" s="47" t="str">
        <f>IF(AND(RTO__3[[#This Row],[Month]]&gt;4,RTO__3[[#This Row],[Month]]&lt;9,RTO__3[[#This Row],[Day of Week]]&lt;=5,RTO__3[[#This Row],[Hour]]&gt;=16,RTO__3[[#This Row],[Hour]]&lt;=19),"ON","OFF")</f>
        <v>OFF</v>
      </c>
      <c r="G461"/>
      <c r="H461"/>
      <c r="I461"/>
    </row>
    <row r="462" spans="1:9" x14ac:dyDescent="0.25">
      <c r="A462" s="29">
        <v>45854</v>
      </c>
      <c r="B462" s="47">
        <v>7</v>
      </c>
      <c r="C462" s="47">
        <v>3</v>
      </c>
      <c r="D462" s="47">
        <v>5</v>
      </c>
      <c r="E462" s="37">
        <v>33.945099999999996</v>
      </c>
      <c r="F462" s="47" t="str">
        <f>IF(AND(RTO__3[[#This Row],[Month]]&gt;4,RTO__3[[#This Row],[Month]]&lt;9,RTO__3[[#This Row],[Day of Week]]&lt;=5,RTO__3[[#This Row],[Hour]]&gt;=16,RTO__3[[#This Row],[Hour]]&lt;=19),"ON","OFF")</f>
        <v>OFF</v>
      </c>
      <c r="G462"/>
      <c r="H462"/>
      <c r="I462"/>
    </row>
    <row r="463" spans="1:9" x14ac:dyDescent="0.25">
      <c r="A463" s="29">
        <v>45854</v>
      </c>
      <c r="B463" s="47">
        <v>7</v>
      </c>
      <c r="C463" s="47">
        <v>3</v>
      </c>
      <c r="D463" s="47">
        <v>6</v>
      </c>
      <c r="E463" s="37">
        <v>36.066099999999999</v>
      </c>
      <c r="F463" s="47" t="str">
        <f>IF(AND(RTO__3[[#This Row],[Month]]&gt;4,RTO__3[[#This Row],[Month]]&lt;9,RTO__3[[#This Row],[Day of Week]]&lt;=5,RTO__3[[#This Row],[Hour]]&gt;=16,RTO__3[[#This Row],[Hour]]&lt;=19),"ON","OFF")</f>
        <v>OFF</v>
      </c>
      <c r="G463"/>
      <c r="H463"/>
      <c r="I463"/>
    </row>
    <row r="464" spans="1:9" x14ac:dyDescent="0.25">
      <c r="A464" s="29">
        <v>45854</v>
      </c>
      <c r="B464" s="47">
        <v>7</v>
      </c>
      <c r="C464" s="47">
        <v>3</v>
      </c>
      <c r="D464" s="47">
        <v>7</v>
      </c>
      <c r="E464" s="37">
        <v>35.529699999999998</v>
      </c>
      <c r="F464" s="47" t="str">
        <f>IF(AND(RTO__3[[#This Row],[Month]]&gt;4,RTO__3[[#This Row],[Month]]&lt;9,RTO__3[[#This Row],[Day of Week]]&lt;=5,RTO__3[[#This Row],[Hour]]&gt;=16,RTO__3[[#This Row],[Hour]]&lt;=19),"ON","OFF")</f>
        <v>OFF</v>
      </c>
      <c r="G464"/>
      <c r="H464"/>
      <c r="I464"/>
    </row>
    <row r="465" spans="1:9" x14ac:dyDescent="0.25">
      <c r="A465" s="29">
        <v>45854</v>
      </c>
      <c r="B465" s="47">
        <v>7</v>
      </c>
      <c r="C465" s="47">
        <v>3</v>
      </c>
      <c r="D465" s="47">
        <v>8</v>
      </c>
      <c r="E465" s="37">
        <v>36.358800000000002</v>
      </c>
      <c r="F465" s="47" t="str">
        <f>IF(AND(RTO__3[[#This Row],[Month]]&gt;4,RTO__3[[#This Row],[Month]]&lt;9,RTO__3[[#This Row],[Day of Week]]&lt;=5,RTO__3[[#This Row],[Hour]]&gt;=16,RTO__3[[#This Row],[Hour]]&lt;=19),"ON","OFF")</f>
        <v>OFF</v>
      </c>
      <c r="G465"/>
      <c r="H465"/>
      <c r="I465"/>
    </row>
    <row r="466" spans="1:9" x14ac:dyDescent="0.25">
      <c r="A466" s="29">
        <v>45854</v>
      </c>
      <c r="B466" s="47">
        <v>7</v>
      </c>
      <c r="C466" s="47">
        <v>3</v>
      </c>
      <c r="D466" s="47">
        <v>9</v>
      </c>
      <c r="E466" s="37">
        <v>38.000900000000001</v>
      </c>
      <c r="F466" s="47" t="str">
        <f>IF(AND(RTO__3[[#This Row],[Month]]&gt;4,RTO__3[[#This Row],[Month]]&lt;9,RTO__3[[#This Row],[Day of Week]]&lt;=5,RTO__3[[#This Row],[Hour]]&gt;=16,RTO__3[[#This Row],[Hour]]&lt;=19),"ON","OFF")</f>
        <v>OFF</v>
      </c>
      <c r="G466"/>
      <c r="H466"/>
      <c r="I466"/>
    </row>
    <row r="467" spans="1:9" x14ac:dyDescent="0.25">
      <c r="A467" s="29">
        <v>45854</v>
      </c>
      <c r="B467" s="47">
        <v>7</v>
      </c>
      <c r="C467" s="47">
        <v>3</v>
      </c>
      <c r="D467" s="47">
        <v>10</v>
      </c>
      <c r="E467" s="37">
        <v>35.426600000000001</v>
      </c>
      <c r="F467" s="47" t="str">
        <f>IF(AND(RTO__3[[#This Row],[Month]]&gt;4,RTO__3[[#This Row],[Month]]&lt;9,RTO__3[[#This Row],[Day of Week]]&lt;=5,RTO__3[[#This Row],[Hour]]&gt;=16,RTO__3[[#This Row],[Hour]]&lt;=19),"ON","OFF")</f>
        <v>OFF</v>
      </c>
      <c r="G467"/>
      <c r="H467"/>
      <c r="I467"/>
    </row>
    <row r="468" spans="1:9" x14ac:dyDescent="0.25">
      <c r="A468" s="29">
        <v>45854</v>
      </c>
      <c r="B468" s="47">
        <v>7</v>
      </c>
      <c r="C468" s="47">
        <v>3</v>
      </c>
      <c r="D468" s="47">
        <v>11</v>
      </c>
      <c r="E468" s="37">
        <v>35.303699999999999</v>
      </c>
      <c r="F468" s="47" t="str">
        <f>IF(AND(RTO__3[[#This Row],[Month]]&gt;4,RTO__3[[#This Row],[Month]]&lt;9,RTO__3[[#This Row],[Day of Week]]&lt;=5,RTO__3[[#This Row],[Hour]]&gt;=16,RTO__3[[#This Row],[Hour]]&lt;=19),"ON","OFF")</f>
        <v>OFF</v>
      </c>
      <c r="G468"/>
      <c r="H468"/>
      <c r="I468"/>
    </row>
    <row r="469" spans="1:9" x14ac:dyDescent="0.25">
      <c r="A469" s="29">
        <v>45854</v>
      </c>
      <c r="B469" s="47">
        <v>7</v>
      </c>
      <c r="C469" s="47">
        <v>3</v>
      </c>
      <c r="D469" s="47">
        <v>12</v>
      </c>
      <c r="E469" s="37">
        <v>33.610999999999997</v>
      </c>
      <c r="F469" s="47" t="str">
        <f>IF(AND(RTO__3[[#This Row],[Month]]&gt;4,RTO__3[[#This Row],[Month]]&lt;9,RTO__3[[#This Row],[Day of Week]]&lt;=5,RTO__3[[#This Row],[Hour]]&gt;=16,RTO__3[[#This Row],[Hour]]&lt;=19),"ON","OFF")</f>
        <v>OFF</v>
      </c>
      <c r="G469"/>
      <c r="H469"/>
      <c r="I469"/>
    </row>
    <row r="470" spans="1:9" x14ac:dyDescent="0.25">
      <c r="A470" s="29">
        <v>45854</v>
      </c>
      <c r="B470" s="47">
        <v>7</v>
      </c>
      <c r="C470" s="47">
        <v>3</v>
      </c>
      <c r="D470" s="47">
        <v>13</v>
      </c>
      <c r="E470" s="37">
        <v>32.940199999999997</v>
      </c>
      <c r="F470" s="47" t="str">
        <f>IF(AND(RTO__3[[#This Row],[Month]]&gt;4,RTO__3[[#This Row],[Month]]&lt;9,RTO__3[[#This Row],[Day of Week]]&lt;=5,RTO__3[[#This Row],[Hour]]&gt;=16,RTO__3[[#This Row],[Hour]]&lt;=19),"ON","OFF")</f>
        <v>OFF</v>
      </c>
      <c r="G470"/>
      <c r="H470"/>
      <c r="I470"/>
    </row>
    <row r="471" spans="1:9" x14ac:dyDescent="0.25">
      <c r="A471" s="29">
        <v>45854</v>
      </c>
      <c r="B471" s="47">
        <v>7</v>
      </c>
      <c r="C471" s="47">
        <v>3</v>
      </c>
      <c r="D471" s="47">
        <v>14</v>
      </c>
      <c r="E471" s="37">
        <v>32.428100000000001</v>
      </c>
      <c r="F471" s="47" t="str">
        <f>IF(AND(RTO__3[[#This Row],[Month]]&gt;4,RTO__3[[#This Row],[Month]]&lt;9,RTO__3[[#This Row],[Day of Week]]&lt;=5,RTO__3[[#This Row],[Hour]]&gt;=16,RTO__3[[#This Row],[Hour]]&lt;=19),"ON","OFF")</f>
        <v>OFF</v>
      </c>
      <c r="G471"/>
      <c r="H471"/>
      <c r="I471"/>
    </row>
    <row r="472" spans="1:9" x14ac:dyDescent="0.25">
      <c r="A472" s="29">
        <v>45854</v>
      </c>
      <c r="B472" s="47">
        <v>7</v>
      </c>
      <c r="C472" s="47">
        <v>3</v>
      </c>
      <c r="D472" s="47">
        <v>15</v>
      </c>
      <c r="E472" s="37">
        <v>31.074200000000001</v>
      </c>
      <c r="F472" s="47" t="str">
        <f>IF(AND(RTO__3[[#This Row],[Month]]&gt;4,RTO__3[[#This Row],[Month]]&lt;9,RTO__3[[#This Row],[Day of Week]]&lt;=5,RTO__3[[#This Row],[Hour]]&gt;=16,RTO__3[[#This Row],[Hour]]&lt;=19),"ON","OFF")</f>
        <v>OFF</v>
      </c>
      <c r="G472"/>
      <c r="H472"/>
      <c r="I472"/>
    </row>
    <row r="473" spans="1:9" x14ac:dyDescent="0.25">
      <c r="A473" s="29">
        <v>45854</v>
      </c>
      <c r="B473" s="47">
        <v>7</v>
      </c>
      <c r="C473" s="47">
        <v>3</v>
      </c>
      <c r="D473" s="47">
        <v>16</v>
      </c>
      <c r="E473" s="37">
        <v>31.964500000000001</v>
      </c>
      <c r="F473" s="47" t="str">
        <f>IF(AND(RTO__3[[#This Row],[Month]]&gt;4,RTO__3[[#This Row],[Month]]&lt;9,RTO__3[[#This Row],[Day of Week]]&lt;=5,RTO__3[[#This Row],[Hour]]&gt;=16,RTO__3[[#This Row],[Hour]]&lt;=19),"ON","OFF")</f>
        <v>ON</v>
      </c>
      <c r="G473"/>
      <c r="H473"/>
      <c r="I473"/>
    </row>
    <row r="474" spans="1:9" x14ac:dyDescent="0.25">
      <c r="A474" s="29">
        <v>45854</v>
      </c>
      <c r="B474" s="47">
        <v>7</v>
      </c>
      <c r="C474" s="47">
        <v>3</v>
      </c>
      <c r="D474" s="47">
        <v>17</v>
      </c>
      <c r="E474" s="37">
        <v>33.553899999999999</v>
      </c>
      <c r="F474" s="47" t="str">
        <f>IF(AND(RTO__3[[#This Row],[Month]]&gt;4,RTO__3[[#This Row],[Month]]&lt;9,RTO__3[[#This Row],[Day of Week]]&lt;=5,RTO__3[[#This Row],[Hour]]&gt;=16,RTO__3[[#This Row],[Hour]]&lt;=19),"ON","OFF")</f>
        <v>ON</v>
      </c>
      <c r="G474"/>
      <c r="H474"/>
      <c r="I474"/>
    </row>
    <row r="475" spans="1:9" x14ac:dyDescent="0.25">
      <c r="A475" s="29">
        <v>45854</v>
      </c>
      <c r="B475" s="47">
        <v>7</v>
      </c>
      <c r="C475" s="47">
        <v>3</v>
      </c>
      <c r="D475" s="47">
        <v>18</v>
      </c>
      <c r="E475" s="37">
        <v>34.152000000000001</v>
      </c>
      <c r="F475" s="47" t="str">
        <f>IF(AND(RTO__3[[#This Row],[Month]]&gt;4,RTO__3[[#This Row],[Month]]&lt;9,RTO__3[[#This Row],[Day of Week]]&lt;=5,RTO__3[[#This Row],[Hour]]&gt;=16,RTO__3[[#This Row],[Hour]]&lt;=19),"ON","OFF")</f>
        <v>ON</v>
      </c>
      <c r="G475"/>
      <c r="H475"/>
      <c r="I475"/>
    </row>
    <row r="476" spans="1:9" x14ac:dyDescent="0.25">
      <c r="A476" s="29">
        <v>45854</v>
      </c>
      <c r="B476" s="47">
        <v>7</v>
      </c>
      <c r="C476" s="47">
        <v>3</v>
      </c>
      <c r="D476" s="47">
        <v>19</v>
      </c>
      <c r="E476" s="37">
        <v>36.029299999999999</v>
      </c>
      <c r="F476" s="47" t="str">
        <f>IF(AND(RTO__3[[#This Row],[Month]]&gt;4,RTO__3[[#This Row],[Month]]&lt;9,RTO__3[[#This Row],[Day of Week]]&lt;=5,RTO__3[[#This Row],[Hour]]&gt;=16,RTO__3[[#This Row],[Hour]]&lt;=19),"ON","OFF")</f>
        <v>ON</v>
      </c>
      <c r="G476"/>
      <c r="H476"/>
      <c r="I476"/>
    </row>
    <row r="477" spans="1:9" x14ac:dyDescent="0.25">
      <c r="A477" s="29">
        <v>45854</v>
      </c>
      <c r="B477" s="47">
        <v>7</v>
      </c>
      <c r="C477" s="47">
        <v>3</v>
      </c>
      <c r="D477" s="47">
        <v>20</v>
      </c>
      <c r="E477" s="37">
        <v>32.161000000000001</v>
      </c>
      <c r="F477" s="47" t="str">
        <f>IF(AND(RTO__3[[#This Row],[Month]]&gt;4,RTO__3[[#This Row],[Month]]&lt;9,RTO__3[[#This Row],[Day of Week]]&lt;=5,RTO__3[[#This Row],[Hour]]&gt;=16,RTO__3[[#This Row],[Hour]]&lt;=19),"ON","OFF")</f>
        <v>OFF</v>
      </c>
      <c r="G477"/>
      <c r="H477"/>
      <c r="I477"/>
    </row>
    <row r="478" spans="1:9" x14ac:dyDescent="0.25">
      <c r="A478" s="29">
        <v>45854</v>
      </c>
      <c r="B478" s="47">
        <v>7</v>
      </c>
      <c r="C478" s="47">
        <v>3</v>
      </c>
      <c r="D478" s="47">
        <v>21</v>
      </c>
      <c r="E478" s="37">
        <v>32.161900000000003</v>
      </c>
      <c r="F478" s="47" t="str">
        <f>IF(AND(RTO__3[[#This Row],[Month]]&gt;4,RTO__3[[#This Row],[Month]]&lt;9,RTO__3[[#This Row],[Day of Week]]&lt;=5,RTO__3[[#This Row],[Hour]]&gt;=16,RTO__3[[#This Row],[Hour]]&lt;=19),"ON","OFF")</f>
        <v>OFF</v>
      </c>
      <c r="G478"/>
      <c r="H478"/>
      <c r="I478"/>
    </row>
    <row r="479" spans="1:9" x14ac:dyDescent="0.25">
      <c r="A479" s="29">
        <v>45854</v>
      </c>
      <c r="B479" s="47">
        <v>7</v>
      </c>
      <c r="C479" s="47">
        <v>3</v>
      </c>
      <c r="D479" s="47">
        <v>22</v>
      </c>
      <c r="E479" s="37">
        <v>30.5961</v>
      </c>
      <c r="F479" s="47" t="str">
        <f>IF(AND(RTO__3[[#This Row],[Month]]&gt;4,RTO__3[[#This Row],[Month]]&lt;9,RTO__3[[#This Row],[Day of Week]]&lt;=5,RTO__3[[#This Row],[Hour]]&gt;=16,RTO__3[[#This Row],[Hour]]&lt;=19),"ON","OFF")</f>
        <v>OFF</v>
      </c>
      <c r="G479"/>
      <c r="H479"/>
      <c r="I479"/>
    </row>
    <row r="480" spans="1:9" x14ac:dyDescent="0.25">
      <c r="A480" s="29">
        <v>45854</v>
      </c>
      <c r="B480" s="47">
        <v>7</v>
      </c>
      <c r="C480" s="47">
        <v>3</v>
      </c>
      <c r="D480" s="47">
        <v>23</v>
      </c>
      <c r="E480" s="37">
        <v>37.176699999999997</v>
      </c>
      <c r="F480" s="47" t="str">
        <f>IF(AND(RTO__3[[#This Row],[Month]]&gt;4,RTO__3[[#This Row],[Month]]&lt;9,RTO__3[[#This Row],[Day of Week]]&lt;=5,RTO__3[[#This Row],[Hour]]&gt;=16,RTO__3[[#This Row],[Hour]]&lt;=19),"ON","OFF")</f>
        <v>OFF</v>
      </c>
      <c r="G480"/>
      <c r="H480"/>
      <c r="I480"/>
    </row>
    <row r="481" spans="1:9" x14ac:dyDescent="0.25">
      <c r="A481" s="29">
        <v>45854</v>
      </c>
      <c r="B481" s="47">
        <v>7</v>
      </c>
      <c r="C481" s="47">
        <v>3</v>
      </c>
      <c r="D481" s="47">
        <v>24</v>
      </c>
      <c r="E481" s="37">
        <v>33.956000000000003</v>
      </c>
      <c r="F481" s="47" t="str">
        <f>IF(AND(RTO__3[[#This Row],[Month]]&gt;4,RTO__3[[#This Row],[Month]]&lt;9,RTO__3[[#This Row],[Day of Week]]&lt;=5,RTO__3[[#This Row],[Hour]]&gt;=16,RTO__3[[#This Row],[Hour]]&lt;=19),"ON","OFF")</f>
        <v>OFF</v>
      </c>
      <c r="G481"/>
      <c r="H481"/>
      <c r="I481"/>
    </row>
    <row r="482" spans="1:9" x14ac:dyDescent="0.25">
      <c r="A482" s="29">
        <v>45855</v>
      </c>
      <c r="B482" s="47">
        <v>7</v>
      </c>
      <c r="C482" s="47">
        <v>4</v>
      </c>
      <c r="D482" s="47">
        <v>1</v>
      </c>
      <c r="E482" s="37">
        <v>33.479399999999998</v>
      </c>
      <c r="F482" s="47" t="str">
        <f>IF(AND(RTO__3[[#This Row],[Month]]&gt;4,RTO__3[[#This Row],[Month]]&lt;9,RTO__3[[#This Row],[Day of Week]]&lt;=5,RTO__3[[#This Row],[Hour]]&gt;=16,RTO__3[[#This Row],[Hour]]&lt;=19),"ON","OFF")</f>
        <v>OFF</v>
      </c>
      <c r="G482"/>
      <c r="H482"/>
      <c r="I482"/>
    </row>
    <row r="483" spans="1:9" x14ac:dyDescent="0.25">
      <c r="A483" s="29">
        <v>45855</v>
      </c>
      <c r="B483" s="47">
        <v>7</v>
      </c>
      <c r="C483" s="47">
        <v>4</v>
      </c>
      <c r="D483" s="47">
        <v>2</v>
      </c>
      <c r="E483" s="37">
        <v>35.524299999999997</v>
      </c>
      <c r="F483" s="47" t="str">
        <f>IF(AND(RTO__3[[#This Row],[Month]]&gt;4,RTO__3[[#This Row],[Month]]&lt;9,RTO__3[[#This Row],[Day of Week]]&lt;=5,RTO__3[[#This Row],[Hour]]&gt;=16,RTO__3[[#This Row],[Hour]]&lt;=19),"ON","OFF")</f>
        <v>OFF</v>
      </c>
      <c r="G483"/>
      <c r="H483"/>
      <c r="I483"/>
    </row>
    <row r="484" spans="1:9" x14ac:dyDescent="0.25">
      <c r="A484" s="29">
        <v>45855</v>
      </c>
      <c r="B484" s="47">
        <v>7</v>
      </c>
      <c r="C484" s="47">
        <v>4</v>
      </c>
      <c r="D484" s="47">
        <v>3</v>
      </c>
      <c r="E484" s="37">
        <v>30.964600000000001</v>
      </c>
      <c r="F484" s="47" t="str">
        <f>IF(AND(RTO__3[[#This Row],[Month]]&gt;4,RTO__3[[#This Row],[Month]]&lt;9,RTO__3[[#This Row],[Day of Week]]&lt;=5,RTO__3[[#This Row],[Hour]]&gt;=16,RTO__3[[#This Row],[Hour]]&lt;=19),"ON","OFF")</f>
        <v>OFF</v>
      </c>
      <c r="G484"/>
      <c r="H484"/>
      <c r="I484"/>
    </row>
    <row r="485" spans="1:9" x14ac:dyDescent="0.25">
      <c r="A485" s="29">
        <v>45855</v>
      </c>
      <c r="B485" s="47">
        <v>7</v>
      </c>
      <c r="C485" s="47">
        <v>4</v>
      </c>
      <c r="D485" s="47">
        <v>4</v>
      </c>
      <c r="E485" s="37">
        <v>31.691800000000001</v>
      </c>
      <c r="F485" s="47" t="str">
        <f>IF(AND(RTO__3[[#This Row],[Month]]&gt;4,RTO__3[[#This Row],[Month]]&lt;9,RTO__3[[#This Row],[Day of Week]]&lt;=5,RTO__3[[#This Row],[Hour]]&gt;=16,RTO__3[[#This Row],[Hour]]&lt;=19),"ON","OFF")</f>
        <v>OFF</v>
      </c>
      <c r="G485"/>
      <c r="H485"/>
      <c r="I485"/>
    </row>
    <row r="486" spans="1:9" x14ac:dyDescent="0.25">
      <c r="A486" s="29">
        <v>45855</v>
      </c>
      <c r="B486" s="47">
        <v>7</v>
      </c>
      <c r="C486" s="47">
        <v>4</v>
      </c>
      <c r="D486" s="47">
        <v>5</v>
      </c>
      <c r="E486" s="37">
        <v>33.787500000000001</v>
      </c>
      <c r="F486" s="47" t="str">
        <f>IF(AND(RTO__3[[#This Row],[Month]]&gt;4,RTO__3[[#This Row],[Month]]&lt;9,RTO__3[[#This Row],[Day of Week]]&lt;=5,RTO__3[[#This Row],[Hour]]&gt;=16,RTO__3[[#This Row],[Hour]]&lt;=19),"ON","OFF")</f>
        <v>OFF</v>
      </c>
      <c r="G486"/>
      <c r="H486"/>
      <c r="I486"/>
    </row>
    <row r="487" spans="1:9" x14ac:dyDescent="0.25">
      <c r="A487" s="29">
        <v>45855</v>
      </c>
      <c r="B487" s="47">
        <v>7</v>
      </c>
      <c r="C487" s="47">
        <v>4</v>
      </c>
      <c r="D487" s="47">
        <v>6</v>
      </c>
      <c r="E487" s="37">
        <v>34.193800000000003</v>
      </c>
      <c r="F487" s="47" t="str">
        <f>IF(AND(RTO__3[[#This Row],[Month]]&gt;4,RTO__3[[#This Row],[Month]]&lt;9,RTO__3[[#This Row],[Day of Week]]&lt;=5,RTO__3[[#This Row],[Hour]]&gt;=16,RTO__3[[#This Row],[Hour]]&lt;=19),"ON","OFF")</f>
        <v>OFF</v>
      </c>
      <c r="G487"/>
      <c r="H487"/>
      <c r="I487"/>
    </row>
    <row r="488" spans="1:9" x14ac:dyDescent="0.25">
      <c r="A488" s="29">
        <v>45855</v>
      </c>
      <c r="B488" s="47">
        <v>7</v>
      </c>
      <c r="C488" s="47">
        <v>4</v>
      </c>
      <c r="D488" s="47">
        <v>7</v>
      </c>
      <c r="E488" s="37">
        <v>26.075600000000001</v>
      </c>
      <c r="F488" s="47" t="str">
        <f>IF(AND(RTO__3[[#This Row],[Month]]&gt;4,RTO__3[[#This Row],[Month]]&lt;9,RTO__3[[#This Row],[Day of Week]]&lt;=5,RTO__3[[#This Row],[Hour]]&gt;=16,RTO__3[[#This Row],[Hour]]&lt;=19),"ON","OFF")</f>
        <v>OFF</v>
      </c>
      <c r="G488"/>
      <c r="H488"/>
      <c r="I488"/>
    </row>
    <row r="489" spans="1:9" x14ac:dyDescent="0.25">
      <c r="A489" s="29">
        <v>45855</v>
      </c>
      <c r="B489" s="47">
        <v>7</v>
      </c>
      <c r="C489" s="47">
        <v>4</v>
      </c>
      <c r="D489" s="47">
        <v>8</v>
      </c>
      <c r="E489" s="37">
        <v>29.997</v>
      </c>
      <c r="F489" s="47" t="str">
        <f>IF(AND(RTO__3[[#This Row],[Month]]&gt;4,RTO__3[[#This Row],[Month]]&lt;9,RTO__3[[#This Row],[Day of Week]]&lt;=5,RTO__3[[#This Row],[Hour]]&gt;=16,RTO__3[[#This Row],[Hour]]&lt;=19),"ON","OFF")</f>
        <v>OFF</v>
      </c>
      <c r="G489"/>
      <c r="H489"/>
      <c r="I489"/>
    </row>
    <row r="490" spans="1:9" x14ac:dyDescent="0.25">
      <c r="A490" s="29">
        <v>45855</v>
      </c>
      <c r="B490" s="47">
        <v>7</v>
      </c>
      <c r="C490" s="47">
        <v>4</v>
      </c>
      <c r="D490" s="47">
        <v>9</v>
      </c>
      <c r="E490" s="37">
        <v>29.529</v>
      </c>
      <c r="F490" s="47" t="str">
        <f>IF(AND(RTO__3[[#This Row],[Month]]&gt;4,RTO__3[[#This Row],[Month]]&lt;9,RTO__3[[#This Row],[Day of Week]]&lt;=5,RTO__3[[#This Row],[Hour]]&gt;=16,RTO__3[[#This Row],[Hour]]&lt;=19),"ON","OFF")</f>
        <v>OFF</v>
      </c>
      <c r="G490"/>
      <c r="H490"/>
      <c r="I490"/>
    </row>
    <row r="491" spans="1:9" x14ac:dyDescent="0.25">
      <c r="A491" s="29">
        <v>45855</v>
      </c>
      <c r="B491" s="47">
        <v>7</v>
      </c>
      <c r="C491" s="47">
        <v>4</v>
      </c>
      <c r="D491" s="47">
        <v>10</v>
      </c>
      <c r="E491" s="37">
        <v>30.403600000000001</v>
      </c>
      <c r="F491" s="47" t="str">
        <f>IF(AND(RTO__3[[#This Row],[Month]]&gt;4,RTO__3[[#This Row],[Month]]&lt;9,RTO__3[[#This Row],[Day of Week]]&lt;=5,RTO__3[[#This Row],[Hour]]&gt;=16,RTO__3[[#This Row],[Hour]]&lt;=19),"ON","OFF")</f>
        <v>OFF</v>
      </c>
      <c r="G491"/>
      <c r="H491"/>
      <c r="I491"/>
    </row>
    <row r="492" spans="1:9" x14ac:dyDescent="0.25">
      <c r="A492" s="29">
        <v>45855</v>
      </c>
      <c r="B492" s="47">
        <v>7</v>
      </c>
      <c r="C492" s="47">
        <v>4</v>
      </c>
      <c r="D492" s="47">
        <v>11</v>
      </c>
      <c r="E492" s="37">
        <v>27.981999999999999</v>
      </c>
      <c r="F492" s="47" t="str">
        <f>IF(AND(RTO__3[[#This Row],[Month]]&gt;4,RTO__3[[#This Row],[Month]]&lt;9,RTO__3[[#This Row],[Day of Week]]&lt;=5,RTO__3[[#This Row],[Hour]]&gt;=16,RTO__3[[#This Row],[Hour]]&lt;=19),"ON","OFF")</f>
        <v>OFF</v>
      </c>
      <c r="G492"/>
      <c r="H492"/>
      <c r="I492"/>
    </row>
    <row r="493" spans="1:9" x14ac:dyDescent="0.25">
      <c r="A493" s="29">
        <v>45855</v>
      </c>
      <c r="B493" s="47">
        <v>7</v>
      </c>
      <c r="C493" s="47">
        <v>4</v>
      </c>
      <c r="D493" s="47">
        <v>12</v>
      </c>
      <c r="E493" s="37">
        <v>144.62280000000001</v>
      </c>
      <c r="F493" s="47" t="str">
        <f>IF(AND(RTO__3[[#This Row],[Month]]&gt;4,RTO__3[[#This Row],[Month]]&lt;9,RTO__3[[#This Row],[Day of Week]]&lt;=5,RTO__3[[#This Row],[Hour]]&gt;=16,RTO__3[[#This Row],[Hour]]&lt;=19),"ON","OFF")</f>
        <v>OFF</v>
      </c>
      <c r="G493"/>
      <c r="H493"/>
      <c r="I493"/>
    </row>
    <row r="494" spans="1:9" x14ac:dyDescent="0.25">
      <c r="A494" s="29">
        <v>45855</v>
      </c>
      <c r="B494" s="47">
        <v>7</v>
      </c>
      <c r="C494" s="47">
        <v>4</v>
      </c>
      <c r="D494" s="47">
        <v>13</v>
      </c>
      <c r="E494" s="37">
        <v>30.2987</v>
      </c>
      <c r="F494" s="47" t="str">
        <f>IF(AND(RTO__3[[#This Row],[Month]]&gt;4,RTO__3[[#This Row],[Month]]&lt;9,RTO__3[[#This Row],[Day of Week]]&lt;=5,RTO__3[[#This Row],[Hour]]&gt;=16,RTO__3[[#This Row],[Hour]]&lt;=19),"ON","OFF")</f>
        <v>OFF</v>
      </c>
      <c r="G494"/>
      <c r="H494"/>
      <c r="I494"/>
    </row>
    <row r="495" spans="1:9" x14ac:dyDescent="0.25">
      <c r="A495" s="29">
        <v>45855</v>
      </c>
      <c r="B495" s="47">
        <v>7</v>
      </c>
      <c r="C495" s="47">
        <v>4</v>
      </c>
      <c r="D495" s="47">
        <v>14</v>
      </c>
      <c r="E495" s="37">
        <v>34.2104</v>
      </c>
      <c r="F495" s="47" t="str">
        <f>IF(AND(RTO__3[[#This Row],[Month]]&gt;4,RTO__3[[#This Row],[Month]]&lt;9,RTO__3[[#This Row],[Day of Week]]&lt;=5,RTO__3[[#This Row],[Hour]]&gt;=16,RTO__3[[#This Row],[Hour]]&lt;=19),"ON","OFF")</f>
        <v>OFF</v>
      </c>
      <c r="G495"/>
      <c r="H495"/>
      <c r="I495"/>
    </row>
    <row r="496" spans="1:9" x14ac:dyDescent="0.25">
      <c r="A496" s="29">
        <v>45855</v>
      </c>
      <c r="B496" s="47">
        <v>7</v>
      </c>
      <c r="C496" s="47">
        <v>4</v>
      </c>
      <c r="D496" s="47">
        <v>15</v>
      </c>
      <c r="E496" s="37">
        <v>46.075099999999999</v>
      </c>
      <c r="F496" s="47" t="str">
        <f>IF(AND(RTO__3[[#This Row],[Month]]&gt;4,RTO__3[[#This Row],[Month]]&lt;9,RTO__3[[#This Row],[Day of Week]]&lt;=5,RTO__3[[#This Row],[Hour]]&gt;=16,RTO__3[[#This Row],[Hour]]&lt;=19),"ON","OFF")</f>
        <v>OFF</v>
      </c>
      <c r="G496"/>
      <c r="H496"/>
      <c r="I496"/>
    </row>
    <row r="497" spans="1:9" x14ac:dyDescent="0.25">
      <c r="A497" s="29">
        <v>45855</v>
      </c>
      <c r="B497" s="47">
        <v>7</v>
      </c>
      <c r="C497" s="47">
        <v>4</v>
      </c>
      <c r="D497" s="47">
        <v>16</v>
      </c>
      <c r="E497" s="37">
        <v>48.611800000000002</v>
      </c>
      <c r="F497" s="47" t="str">
        <f>IF(AND(RTO__3[[#This Row],[Month]]&gt;4,RTO__3[[#This Row],[Month]]&lt;9,RTO__3[[#This Row],[Day of Week]]&lt;=5,RTO__3[[#This Row],[Hour]]&gt;=16,RTO__3[[#This Row],[Hour]]&lt;=19),"ON","OFF")</f>
        <v>ON</v>
      </c>
      <c r="G497"/>
      <c r="H497"/>
      <c r="I497"/>
    </row>
    <row r="498" spans="1:9" x14ac:dyDescent="0.25">
      <c r="A498" s="29">
        <v>45855</v>
      </c>
      <c r="B498" s="47">
        <v>7</v>
      </c>
      <c r="C498" s="47">
        <v>4</v>
      </c>
      <c r="D498" s="47">
        <v>17</v>
      </c>
      <c r="E498" s="37">
        <v>47.524700000000003</v>
      </c>
      <c r="F498" s="47" t="str">
        <f>IF(AND(RTO__3[[#This Row],[Month]]&gt;4,RTO__3[[#This Row],[Month]]&lt;9,RTO__3[[#This Row],[Day of Week]]&lt;=5,RTO__3[[#This Row],[Hour]]&gt;=16,RTO__3[[#This Row],[Hour]]&lt;=19),"ON","OFF")</f>
        <v>ON</v>
      </c>
      <c r="G498"/>
      <c r="H498"/>
      <c r="I498"/>
    </row>
    <row r="499" spans="1:9" x14ac:dyDescent="0.25">
      <c r="A499" s="29">
        <v>45855</v>
      </c>
      <c r="B499" s="47">
        <v>7</v>
      </c>
      <c r="C499" s="47">
        <v>4</v>
      </c>
      <c r="D499" s="47">
        <v>18</v>
      </c>
      <c r="E499" s="37">
        <v>39.489199999999997</v>
      </c>
      <c r="F499" s="47" t="str">
        <f>IF(AND(RTO__3[[#This Row],[Month]]&gt;4,RTO__3[[#This Row],[Month]]&lt;9,RTO__3[[#This Row],[Day of Week]]&lt;=5,RTO__3[[#This Row],[Hour]]&gt;=16,RTO__3[[#This Row],[Hour]]&lt;=19),"ON","OFF")</f>
        <v>ON</v>
      </c>
      <c r="G499"/>
      <c r="H499"/>
      <c r="I499"/>
    </row>
    <row r="500" spans="1:9" x14ac:dyDescent="0.25">
      <c r="A500" s="29">
        <v>45855</v>
      </c>
      <c r="B500" s="47">
        <v>7</v>
      </c>
      <c r="C500" s="47">
        <v>4</v>
      </c>
      <c r="D500" s="47">
        <v>19</v>
      </c>
      <c r="E500" s="37">
        <v>33.872199999999999</v>
      </c>
      <c r="F500" s="47" t="str">
        <f>IF(AND(RTO__3[[#This Row],[Month]]&gt;4,RTO__3[[#This Row],[Month]]&lt;9,RTO__3[[#This Row],[Day of Week]]&lt;=5,RTO__3[[#This Row],[Hour]]&gt;=16,RTO__3[[#This Row],[Hour]]&lt;=19),"ON","OFF")</f>
        <v>ON</v>
      </c>
      <c r="G500"/>
      <c r="H500"/>
      <c r="I500"/>
    </row>
    <row r="501" spans="1:9" x14ac:dyDescent="0.25">
      <c r="A501" s="29">
        <v>45855</v>
      </c>
      <c r="B501" s="47">
        <v>7</v>
      </c>
      <c r="C501" s="47">
        <v>4</v>
      </c>
      <c r="D501" s="47">
        <v>20</v>
      </c>
      <c r="E501" s="37">
        <v>32.2956</v>
      </c>
      <c r="F501" s="47" t="str">
        <f>IF(AND(RTO__3[[#This Row],[Month]]&gt;4,RTO__3[[#This Row],[Month]]&lt;9,RTO__3[[#This Row],[Day of Week]]&lt;=5,RTO__3[[#This Row],[Hour]]&gt;=16,RTO__3[[#This Row],[Hour]]&lt;=19),"ON","OFF")</f>
        <v>OFF</v>
      </c>
      <c r="G501"/>
      <c r="H501"/>
      <c r="I501"/>
    </row>
    <row r="502" spans="1:9" x14ac:dyDescent="0.25">
      <c r="A502" s="29">
        <v>45855</v>
      </c>
      <c r="B502" s="47">
        <v>7</v>
      </c>
      <c r="C502" s="47">
        <v>4</v>
      </c>
      <c r="D502" s="47">
        <v>21</v>
      </c>
      <c r="E502" s="37">
        <v>33.828200000000002</v>
      </c>
      <c r="F502" s="47" t="str">
        <f>IF(AND(RTO__3[[#This Row],[Month]]&gt;4,RTO__3[[#This Row],[Month]]&lt;9,RTO__3[[#This Row],[Day of Week]]&lt;=5,RTO__3[[#This Row],[Hour]]&gt;=16,RTO__3[[#This Row],[Hour]]&lt;=19),"ON","OFF")</f>
        <v>OFF</v>
      </c>
      <c r="G502"/>
      <c r="H502"/>
      <c r="I502"/>
    </row>
    <row r="503" spans="1:9" x14ac:dyDescent="0.25">
      <c r="A503" s="29">
        <v>45855</v>
      </c>
      <c r="B503" s="47">
        <v>7</v>
      </c>
      <c r="C503" s="47">
        <v>4</v>
      </c>
      <c r="D503" s="47">
        <v>22</v>
      </c>
      <c r="E503" s="37">
        <v>31.497900000000001</v>
      </c>
      <c r="F503" s="47" t="str">
        <f>IF(AND(RTO__3[[#This Row],[Month]]&gt;4,RTO__3[[#This Row],[Month]]&lt;9,RTO__3[[#This Row],[Day of Week]]&lt;=5,RTO__3[[#This Row],[Hour]]&gt;=16,RTO__3[[#This Row],[Hour]]&lt;=19),"ON","OFF")</f>
        <v>OFF</v>
      </c>
      <c r="G503"/>
      <c r="H503"/>
      <c r="I503"/>
    </row>
    <row r="504" spans="1:9" x14ac:dyDescent="0.25">
      <c r="A504" s="29">
        <v>45855</v>
      </c>
      <c r="B504" s="47">
        <v>7</v>
      </c>
      <c r="C504" s="47">
        <v>4</v>
      </c>
      <c r="D504" s="47">
        <v>23</v>
      </c>
      <c r="E504" s="37">
        <v>32.738300000000002</v>
      </c>
      <c r="F504" s="47" t="str">
        <f>IF(AND(RTO__3[[#This Row],[Month]]&gt;4,RTO__3[[#This Row],[Month]]&lt;9,RTO__3[[#This Row],[Day of Week]]&lt;=5,RTO__3[[#This Row],[Hour]]&gt;=16,RTO__3[[#This Row],[Hour]]&lt;=19),"ON","OFF")</f>
        <v>OFF</v>
      </c>
      <c r="G504"/>
      <c r="H504"/>
      <c r="I504"/>
    </row>
    <row r="505" spans="1:9" x14ac:dyDescent="0.25">
      <c r="A505" s="29">
        <v>45855</v>
      </c>
      <c r="B505" s="47">
        <v>7</v>
      </c>
      <c r="C505" s="47">
        <v>4</v>
      </c>
      <c r="D505" s="47">
        <v>24</v>
      </c>
      <c r="E505" s="37">
        <v>30.463000000000001</v>
      </c>
      <c r="F505" s="47" t="str">
        <f>IF(AND(RTO__3[[#This Row],[Month]]&gt;4,RTO__3[[#This Row],[Month]]&lt;9,RTO__3[[#This Row],[Day of Week]]&lt;=5,RTO__3[[#This Row],[Hour]]&gt;=16,RTO__3[[#This Row],[Hour]]&lt;=19),"ON","OFF")</f>
        <v>OFF</v>
      </c>
      <c r="G505"/>
      <c r="H505"/>
      <c r="I505"/>
    </row>
    <row r="506" spans="1:9" x14ac:dyDescent="0.25">
      <c r="A506" s="29">
        <v>45856</v>
      </c>
      <c r="B506" s="47">
        <v>7</v>
      </c>
      <c r="C506" s="47">
        <v>5</v>
      </c>
      <c r="D506" s="47">
        <v>1</v>
      </c>
      <c r="E506" s="37">
        <v>106.6056</v>
      </c>
      <c r="F506" s="47" t="str">
        <f>IF(AND(RTO__3[[#This Row],[Month]]&gt;4,RTO__3[[#This Row],[Month]]&lt;9,RTO__3[[#This Row],[Day of Week]]&lt;=5,RTO__3[[#This Row],[Hour]]&gt;=16,RTO__3[[#This Row],[Hour]]&lt;=19),"ON","OFF")</f>
        <v>OFF</v>
      </c>
      <c r="G506"/>
      <c r="H506"/>
      <c r="I506"/>
    </row>
    <row r="507" spans="1:9" x14ac:dyDescent="0.25">
      <c r="A507" s="29">
        <v>45856</v>
      </c>
      <c r="B507" s="47">
        <v>7</v>
      </c>
      <c r="C507" s="47">
        <v>5</v>
      </c>
      <c r="D507" s="47">
        <v>2</v>
      </c>
      <c r="E507" s="37">
        <v>35.42</v>
      </c>
      <c r="F507" s="47" t="str">
        <f>IF(AND(RTO__3[[#This Row],[Month]]&gt;4,RTO__3[[#This Row],[Month]]&lt;9,RTO__3[[#This Row],[Day of Week]]&lt;=5,RTO__3[[#This Row],[Hour]]&gt;=16,RTO__3[[#This Row],[Hour]]&lt;=19),"ON","OFF")</f>
        <v>OFF</v>
      </c>
      <c r="G507"/>
      <c r="H507"/>
      <c r="I507"/>
    </row>
    <row r="508" spans="1:9" x14ac:dyDescent="0.25">
      <c r="A508" s="29">
        <v>45856</v>
      </c>
      <c r="B508" s="47">
        <v>7</v>
      </c>
      <c r="C508" s="47">
        <v>5</v>
      </c>
      <c r="D508" s="47">
        <v>3</v>
      </c>
      <c r="E508" s="37">
        <v>32.401400000000002</v>
      </c>
      <c r="F508" s="47" t="str">
        <f>IF(AND(RTO__3[[#This Row],[Month]]&gt;4,RTO__3[[#This Row],[Month]]&lt;9,RTO__3[[#This Row],[Day of Week]]&lt;=5,RTO__3[[#This Row],[Hour]]&gt;=16,RTO__3[[#This Row],[Hour]]&lt;=19),"ON","OFF")</f>
        <v>OFF</v>
      </c>
      <c r="G508"/>
      <c r="H508"/>
      <c r="I508"/>
    </row>
    <row r="509" spans="1:9" x14ac:dyDescent="0.25">
      <c r="A509" s="29">
        <v>45856</v>
      </c>
      <c r="B509" s="47">
        <v>7</v>
      </c>
      <c r="C509" s="47">
        <v>5</v>
      </c>
      <c r="D509" s="47">
        <v>4</v>
      </c>
      <c r="E509" s="37">
        <v>32.392400000000002</v>
      </c>
      <c r="F509" s="47" t="str">
        <f>IF(AND(RTO__3[[#This Row],[Month]]&gt;4,RTO__3[[#This Row],[Month]]&lt;9,RTO__3[[#This Row],[Day of Week]]&lt;=5,RTO__3[[#This Row],[Hour]]&gt;=16,RTO__3[[#This Row],[Hour]]&lt;=19),"ON","OFF")</f>
        <v>OFF</v>
      </c>
      <c r="G509"/>
      <c r="H509"/>
      <c r="I509"/>
    </row>
    <row r="510" spans="1:9" x14ac:dyDescent="0.25">
      <c r="A510" s="29">
        <v>45856</v>
      </c>
      <c r="B510" s="47">
        <v>7</v>
      </c>
      <c r="C510" s="47">
        <v>5</v>
      </c>
      <c r="D510" s="47">
        <v>5</v>
      </c>
      <c r="E510" s="37">
        <v>32.753900000000002</v>
      </c>
      <c r="F510" s="47" t="str">
        <f>IF(AND(RTO__3[[#This Row],[Month]]&gt;4,RTO__3[[#This Row],[Month]]&lt;9,RTO__3[[#This Row],[Day of Week]]&lt;=5,RTO__3[[#This Row],[Hour]]&gt;=16,RTO__3[[#This Row],[Hour]]&lt;=19),"ON","OFF")</f>
        <v>OFF</v>
      </c>
      <c r="G510"/>
      <c r="H510"/>
      <c r="I510"/>
    </row>
    <row r="511" spans="1:9" x14ac:dyDescent="0.25">
      <c r="A511" s="29">
        <v>45856</v>
      </c>
      <c r="B511" s="47">
        <v>7</v>
      </c>
      <c r="C511" s="47">
        <v>5</v>
      </c>
      <c r="D511" s="47">
        <v>6</v>
      </c>
      <c r="E511" s="37">
        <v>33.421700000000001</v>
      </c>
      <c r="F511" s="47" t="str">
        <f>IF(AND(RTO__3[[#This Row],[Month]]&gt;4,RTO__3[[#This Row],[Month]]&lt;9,RTO__3[[#This Row],[Day of Week]]&lt;=5,RTO__3[[#This Row],[Hour]]&gt;=16,RTO__3[[#This Row],[Hour]]&lt;=19),"ON","OFF")</f>
        <v>OFF</v>
      </c>
      <c r="G511"/>
      <c r="H511"/>
      <c r="I511"/>
    </row>
    <row r="512" spans="1:9" x14ac:dyDescent="0.25">
      <c r="A512" s="29">
        <v>45856</v>
      </c>
      <c r="B512" s="47">
        <v>7</v>
      </c>
      <c r="C512" s="47">
        <v>5</v>
      </c>
      <c r="D512" s="47">
        <v>7</v>
      </c>
      <c r="E512" s="37">
        <v>29.714700000000001</v>
      </c>
      <c r="F512" s="47" t="str">
        <f>IF(AND(RTO__3[[#This Row],[Month]]&gt;4,RTO__3[[#This Row],[Month]]&lt;9,RTO__3[[#This Row],[Day of Week]]&lt;=5,RTO__3[[#This Row],[Hour]]&gt;=16,RTO__3[[#This Row],[Hour]]&lt;=19),"ON","OFF")</f>
        <v>OFF</v>
      </c>
      <c r="G512"/>
      <c r="H512"/>
      <c r="I512"/>
    </row>
    <row r="513" spans="1:9" x14ac:dyDescent="0.25">
      <c r="A513" s="29">
        <v>45856</v>
      </c>
      <c r="B513" s="47">
        <v>7</v>
      </c>
      <c r="C513" s="47">
        <v>5</v>
      </c>
      <c r="D513" s="47">
        <v>8</v>
      </c>
      <c r="E513" s="37">
        <v>29.32</v>
      </c>
      <c r="F513" s="47" t="str">
        <f>IF(AND(RTO__3[[#This Row],[Month]]&gt;4,RTO__3[[#This Row],[Month]]&lt;9,RTO__3[[#This Row],[Day of Week]]&lt;=5,RTO__3[[#This Row],[Hour]]&gt;=16,RTO__3[[#This Row],[Hour]]&lt;=19),"ON","OFF")</f>
        <v>OFF</v>
      </c>
      <c r="G513"/>
      <c r="H513"/>
      <c r="I513"/>
    </row>
    <row r="514" spans="1:9" x14ac:dyDescent="0.25">
      <c r="A514" s="29">
        <v>45856</v>
      </c>
      <c r="B514" s="47">
        <v>7</v>
      </c>
      <c r="C514" s="47">
        <v>5</v>
      </c>
      <c r="D514" s="47">
        <v>9</v>
      </c>
      <c r="E514" s="37">
        <v>31.599699999999999</v>
      </c>
      <c r="F514" s="47" t="str">
        <f>IF(AND(RTO__3[[#This Row],[Month]]&gt;4,RTO__3[[#This Row],[Month]]&lt;9,RTO__3[[#This Row],[Day of Week]]&lt;=5,RTO__3[[#This Row],[Hour]]&gt;=16,RTO__3[[#This Row],[Hour]]&lt;=19),"ON","OFF")</f>
        <v>OFF</v>
      </c>
      <c r="G514"/>
      <c r="H514"/>
      <c r="I514"/>
    </row>
    <row r="515" spans="1:9" x14ac:dyDescent="0.25">
      <c r="A515" s="29">
        <v>45856</v>
      </c>
      <c r="B515" s="47">
        <v>7</v>
      </c>
      <c r="C515" s="47">
        <v>5</v>
      </c>
      <c r="D515" s="47">
        <v>10</v>
      </c>
      <c r="E515" s="37">
        <v>30.179099999999998</v>
      </c>
      <c r="F515" s="47" t="str">
        <f>IF(AND(RTO__3[[#This Row],[Month]]&gt;4,RTO__3[[#This Row],[Month]]&lt;9,RTO__3[[#This Row],[Day of Week]]&lt;=5,RTO__3[[#This Row],[Hour]]&gt;=16,RTO__3[[#This Row],[Hour]]&lt;=19),"ON","OFF")</f>
        <v>OFF</v>
      </c>
      <c r="G515"/>
      <c r="H515"/>
      <c r="I515"/>
    </row>
    <row r="516" spans="1:9" x14ac:dyDescent="0.25">
      <c r="A516" s="29">
        <v>45856</v>
      </c>
      <c r="B516" s="47">
        <v>7</v>
      </c>
      <c r="C516" s="47">
        <v>5</v>
      </c>
      <c r="D516" s="47">
        <v>11</v>
      </c>
      <c r="E516" s="37">
        <v>32.055</v>
      </c>
      <c r="F516" s="47" t="str">
        <f>IF(AND(RTO__3[[#This Row],[Month]]&gt;4,RTO__3[[#This Row],[Month]]&lt;9,RTO__3[[#This Row],[Day of Week]]&lt;=5,RTO__3[[#This Row],[Hour]]&gt;=16,RTO__3[[#This Row],[Hour]]&lt;=19),"ON","OFF")</f>
        <v>OFF</v>
      </c>
      <c r="G516"/>
      <c r="H516"/>
      <c r="I516"/>
    </row>
    <row r="517" spans="1:9" x14ac:dyDescent="0.25">
      <c r="A517" s="29">
        <v>45856</v>
      </c>
      <c r="B517" s="47">
        <v>7</v>
      </c>
      <c r="C517" s="47">
        <v>5</v>
      </c>
      <c r="D517" s="47">
        <v>12</v>
      </c>
      <c r="E517" s="37">
        <v>26.9846</v>
      </c>
      <c r="F517" s="47" t="str">
        <f>IF(AND(RTO__3[[#This Row],[Month]]&gt;4,RTO__3[[#This Row],[Month]]&lt;9,RTO__3[[#This Row],[Day of Week]]&lt;=5,RTO__3[[#This Row],[Hour]]&gt;=16,RTO__3[[#This Row],[Hour]]&lt;=19),"ON","OFF")</f>
        <v>OFF</v>
      </c>
      <c r="G517"/>
      <c r="H517"/>
      <c r="I517"/>
    </row>
    <row r="518" spans="1:9" x14ac:dyDescent="0.25">
      <c r="A518" s="29">
        <v>45856</v>
      </c>
      <c r="B518" s="47">
        <v>7</v>
      </c>
      <c r="C518" s="47">
        <v>5</v>
      </c>
      <c r="D518" s="47">
        <v>13</v>
      </c>
      <c r="E518" s="37">
        <v>33.166600000000003</v>
      </c>
      <c r="F518" s="47" t="str">
        <f>IF(AND(RTO__3[[#This Row],[Month]]&gt;4,RTO__3[[#This Row],[Month]]&lt;9,RTO__3[[#This Row],[Day of Week]]&lt;=5,RTO__3[[#This Row],[Hour]]&gt;=16,RTO__3[[#This Row],[Hour]]&lt;=19),"ON","OFF")</f>
        <v>OFF</v>
      </c>
      <c r="G518"/>
      <c r="H518"/>
      <c r="I518"/>
    </row>
    <row r="519" spans="1:9" x14ac:dyDescent="0.25">
      <c r="A519" s="29">
        <v>45856</v>
      </c>
      <c r="B519" s="47">
        <v>7</v>
      </c>
      <c r="C519" s="47">
        <v>5</v>
      </c>
      <c r="D519" s="47">
        <v>14</v>
      </c>
      <c r="E519" s="37">
        <v>35.235599999999998</v>
      </c>
      <c r="F519" s="47" t="str">
        <f>IF(AND(RTO__3[[#This Row],[Month]]&gt;4,RTO__3[[#This Row],[Month]]&lt;9,RTO__3[[#This Row],[Day of Week]]&lt;=5,RTO__3[[#This Row],[Hour]]&gt;=16,RTO__3[[#This Row],[Hour]]&lt;=19),"ON","OFF")</f>
        <v>OFF</v>
      </c>
      <c r="G519"/>
      <c r="H519"/>
      <c r="I519"/>
    </row>
    <row r="520" spans="1:9" x14ac:dyDescent="0.25">
      <c r="A520" s="29">
        <v>45856</v>
      </c>
      <c r="B520" s="47">
        <v>7</v>
      </c>
      <c r="C520" s="47">
        <v>5</v>
      </c>
      <c r="D520" s="47">
        <v>15</v>
      </c>
      <c r="E520" s="37">
        <v>46.322899999999997</v>
      </c>
      <c r="F520" s="47" t="str">
        <f>IF(AND(RTO__3[[#This Row],[Month]]&gt;4,RTO__3[[#This Row],[Month]]&lt;9,RTO__3[[#This Row],[Day of Week]]&lt;=5,RTO__3[[#This Row],[Hour]]&gt;=16,RTO__3[[#This Row],[Hour]]&lt;=19),"ON","OFF")</f>
        <v>OFF</v>
      </c>
      <c r="G520"/>
      <c r="H520"/>
      <c r="I520"/>
    </row>
    <row r="521" spans="1:9" x14ac:dyDescent="0.25">
      <c r="A521" s="29">
        <v>45856</v>
      </c>
      <c r="B521" s="47">
        <v>7</v>
      </c>
      <c r="C521" s="47">
        <v>5</v>
      </c>
      <c r="D521" s="47">
        <v>16</v>
      </c>
      <c r="E521" s="37">
        <v>31.849399999999999</v>
      </c>
      <c r="F521" s="47" t="str">
        <f>IF(AND(RTO__3[[#This Row],[Month]]&gt;4,RTO__3[[#This Row],[Month]]&lt;9,RTO__3[[#This Row],[Day of Week]]&lt;=5,RTO__3[[#This Row],[Hour]]&gt;=16,RTO__3[[#This Row],[Hour]]&lt;=19),"ON","OFF")</f>
        <v>ON</v>
      </c>
      <c r="G521"/>
      <c r="H521"/>
      <c r="I521"/>
    </row>
    <row r="522" spans="1:9" x14ac:dyDescent="0.25">
      <c r="A522" s="29">
        <v>45856</v>
      </c>
      <c r="B522" s="47">
        <v>7</v>
      </c>
      <c r="C522" s="47">
        <v>5</v>
      </c>
      <c r="D522" s="47">
        <v>17</v>
      </c>
      <c r="E522" s="37">
        <v>32.884799999999998</v>
      </c>
      <c r="F522" s="47" t="str">
        <f>IF(AND(RTO__3[[#This Row],[Month]]&gt;4,RTO__3[[#This Row],[Month]]&lt;9,RTO__3[[#This Row],[Day of Week]]&lt;=5,RTO__3[[#This Row],[Hour]]&gt;=16,RTO__3[[#This Row],[Hour]]&lt;=19),"ON","OFF")</f>
        <v>ON</v>
      </c>
      <c r="G522"/>
      <c r="H522"/>
      <c r="I522"/>
    </row>
    <row r="523" spans="1:9" x14ac:dyDescent="0.25">
      <c r="A523" s="29">
        <v>45856</v>
      </c>
      <c r="B523" s="47">
        <v>7</v>
      </c>
      <c r="C523" s="47">
        <v>5</v>
      </c>
      <c r="D523" s="47">
        <v>18</v>
      </c>
      <c r="E523" s="37">
        <v>35.174700000000001</v>
      </c>
      <c r="F523" s="47" t="str">
        <f>IF(AND(RTO__3[[#This Row],[Month]]&gt;4,RTO__3[[#This Row],[Month]]&lt;9,RTO__3[[#This Row],[Day of Week]]&lt;=5,RTO__3[[#This Row],[Hour]]&gt;=16,RTO__3[[#This Row],[Hour]]&lt;=19),"ON","OFF")</f>
        <v>ON</v>
      </c>
      <c r="G523"/>
      <c r="H523"/>
      <c r="I523"/>
    </row>
    <row r="524" spans="1:9" x14ac:dyDescent="0.25">
      <c r="A524" s="29">
        <v>45856</v>
      </c>
      <c r="B524" s="47">
        <v>7</v>
      </c>
      <c r="C524" s="47">
        <v>5</v>
      </c>
      <c r="D524" s="47">
        <v>19</v>
      </c>
      <c r="E524" s="37">
        <v>38.071300000000001</v>
      </c>
      <c r="F524" s="47" t="str">
        <f>IF(AND(RTO__3[[#This Row],[Month]]&gt;4,RTO__3[[#This Row],[Month]]&lt;9,RTO__3[[#This Row],[Day of Week]]&lt;=5,RTO__3[[#This Row],[Hour]]&gt;=16,RTO__3[[#This Row],[Hour]]&lt;=19),"ON","OFF")</f>
        <v>ON</v>
      </c>
      <c r="G524"/>
      <c r="H524"/>
      <c r="I524"/>
    </row>
    <row r="525" spans="1:9" x14ac:dyDescent="0.25">
      <c r="A525" s="29">
        <v>45856</v>
      </c>
      <c r="B525" s="47">
        <v>7</v>
      </c>
      <c r="C525" s="47">
        <v>5</v>
      </c>
      <c r="D525" s="47">
        <v>20</v>
      </c>
      <c r="E525" s="37">
        <v>37.434600000000003</v>
      </c>
      <c r="F525" s="47" t="str">
        <f>IF(AND(RTO__3[[#This Row],[Month]]&gt;4,RTO__3[[#This Row],[Month]]&lt;9,RTO__3[[#This Row],[Day of Week]]&lt;=5,RTO__3[[#This Row],[Hour]]&gt;=16,RTO__3[[#This Row],[Hour]]&lt;=19),"ON","OFF")</f>
        <v>OFF</v>
      </c>
      <c r="G525"/>
      <c r="H525"/>
      <c r="I525"/>
    </row>
    <row r="526" spans="1:9" x14ac:dyDescent="0.25">
      <c r="A526" s="29">
        <v>45856</v>
      </c>
      <c r="B526" s="47">
        <v>7</v>
      </c>
      <c r="C526" s="47">
        <v>5</v>
      </c>
      <c r="D526" s="47">
        <v>21</v>
      </c>
      <c r="E526" s="37">
        <v>30.745999999999999</v>
      </c>
      <c r="F526" s="47" t="str">
        <f>IF(AND(RTO__3[[#This Row],[Month]]&gt;4,RTO__3[[#This Row],[Month]]&lt;9,RTO__3[[#This Row],[Day of Week]]&lt;=5,RTO__3[[#This Row],[Hour]]&gt;=16,RTO__3[[#This Row],[Hour]]&lt;=19),"ON","OFF")</f>
        <v>OFF</v>
      </c>
      <c r="G526"/>
      <c r="H526"/>
      <c r="I526"/>
    </row>
    <row r="527" spans="1:9" x14ac:dyDescent="0.25">
      <c r="A527" s="29">
        <v>45856</v>
      </c>
      <c r="B527" s="47">
        <v>7</v>
      </c>
      <c r="C527" s="47">
        <v>5</v>
      </c>
      <c r="D527" s="47">
        <v>22</v>
      </c>
      <c r="E527" s="37">
        <v>20.5656</v>
      </c>
      <c r="F527" s="47" t="str">
        <f>IF(AND(RTO__3[[#This Row],[Month]]&gt;4,RTO__3[[#This Row],[Month]]&lt;9,RTO__3[[#This Row],[Day of Week]]&lt;=5,RTO__3[[#This Row],[Hour]]&gt;=16,RTO__3[[#This Row],[Hour]]&lt;=19),"ON","OFF")</f>
        <v>OFF</v>
      </c>
      <c r="G527"/>
      <c r="H527"/>
      <c r="I527"/>
    </row>
    <row r="528" spans="1:9" x14ac:dyDescent="0.25">
      <c r="A528" s="29">
        <v>45856</v>
      </c>
      <c r="B528" s="47">
        <v>7</v>
      </c>
      <c r="C528" s="47">
        <v>5</v>
      </c>
      <c r="D528" s="47">
        <v>23</v>
      </c>
      <c r="E528" s="37">
        <v>28.515000000000001</v>
      </c>
      <c r="F528" s="47" t="str">
        <f>IF(AND(RTO__3[[#This Row],[Month]]&gt;4,RTO__3[[#This Row],[Month]]&lt;9,RTO__3[[#This Row],[Day of Week]]&lt;=5,RTO__3[[#This Row],[Hour]]&gt;=16,RTO__3[[#This Row],[Hour]]&lt;=19),"ON","OFF")</f>
        <v>OFF</v>
      </c>
      <c r="G528"/>
      <c r="H528"/>
      <c r="I528"/>
    </row>
    <row r="529" spans="1:9" x14ac:dyDescent="0.25">
      <c r="A529" s="29">
        <v>45856</v>
      </c>
      <c r="B529" s="47">
        <v>7</v>
      </c>
      <c r="C529" s="47">
        <v>5</v>
      </c>
      <c r="D529" s="47">
        <v>24</v>
      </c>
      <c r="E529" s="37">
        <v>30.078800000000001</v>
      </c>
      <c r="F529" s="47" t="str">
        <f>IF(AND(RTO__3[[#This Row],[Month]]&gt;4,RTO__3[[#This Row],[Month]]&lt;9,RTO__3[[#This Row],[Day of Week]]&lt;=5,RTO__3[[#This Row],[Hour]]&gt;=16,RTO__3[[#This Row],[Hour]]&lt;=19),"ON","OFF")</f>
        <v>OFF</v>
      </c>
      <c r="G529"/>
      <c r="H529"/>
      <c r="I529"/>
    </row>
    <row r="530" spans="1:9" x14ac:dyDescent="0.25">
      <c r="A530" s="29">
        <v>45857</v>
      </c>
      <c r="B530" s="47">
        <v>7</v>
      </c>
      <c r="C530" s="47">
        <v>6</v>
      </c>
      <c r="D530" s="47">
        <v>1</v>
      </c>
      <c r="E530" s="37">
        <v>31.5609</v>
      </c>
      <c r="F530" s="47" t="str">
        <f>IF(AND(RTO__3[[#This Row],[Month]]&gt;4,RTO__3[[#This Row],[Month]]&lt;9,RTO__3[[#This Row],[Day of Week]]&lt;=5,RTO__3[[#This Row],[Hour]]&gt;=16,RTO__3[[#This Row],[Hour]]&lt;=19),"ON","OFF")</f>
        <v>OFF</v>
      </c>
      <c r="G530"/>
      <c r="H530"/>
      <c r="I530"/>
    </row>
    <row r="531" spans="1:9" x14ac:dyDescent="0.25">
      <c r="A531" s="29">
        <v>45857</v>
      </c>
      <c r="B531" s="47">
        <v>7</v>
      </c>
      <c r="C531" s="47">
        <v>6</v>
      </c>
      <c r="D531" s="47">
        <v>2</v>
      </c>
      <c r="E531" s="37">
        <v>29.0703</v>
      </c>
      <c r="F531" s="47" t="str">
        <f>IF(AND(RTO__3[[#This Row],[Month]]&gt;4,RTO__3[[#This Row],[Month]]&lt;9,RTO__3[[#This Row],[Day of Week]]&lt;=5,RTO__3[[#This Row],[Hour]]&gt;=16,RTO__3[[#This Row],[Hour]]&lt;=19),"ON","OFF")</f>
        <v>OFF</v>
      </c>
      <c r="G531"/>
      <c r="H531"/>
      <c r="I531"/>
    </row>
    <row r="532" spans="1:9" x14ac:dyDescent="0.25">
      <c r="A532" s="29">
        <v>45857</v>
      </c>
      <c r="B532" s="47">
        <v>7</v>
      </c>
      <c r="C532" s="47">
        <v>6</v>
      </c>
      <c r="D532" s="47">
        <v>3</v>
      </c>
      <c r="E532" s="37">
        <v>26.816400000000002</v>
      </c>
      <c r="F532" s="47" t="str">
        <f>IF(AND(RTO__3[[#This Row],[Month]]&gt;4,RTO__3[[#This Row],[Month]]&lt;9,RTO__3[[#This Row],[Day of Week]]&lt;=5,RTO__3[[#This Row],[Hour]]&gt;=16,RTO__3[[#This Row],[Hour]]&lt;=19),"ON","OFF")</f>
        <v>OFF</v>
      </c>
      <c r="G532"/>
      <c r="H532"/>
      <c r="I532"/>
    </row>
    <row r="533" spans="1:9" x14ac:dyDescent="0.25">
      <c r="A533" s="29">
        <v>45857</v>
      </c>
      <c r="B533" s="47">
        <v>7</v>
      </c>
      <c r="C533" s="47">
        <v>6</v>
      </c>
      <c r="D533" s="47">
        <v>4</v>
      </c>
      <c r="E533" s="37">
        <v>26.938800000000001</v>
      </c>
      <c r="F533" s="47" t="str">
        <f>IF(AND(RTO__3[[#This Row],[Month]]&gt;4,RTO__3[[#This Row],[Month]]&lt;9,RTO__3[[#This Row],[Day of Week]]&lt;=5,RTO__3[[#This Row],[Hour]]&gt;=16,RTO__3[[#This Row],[Hour]]&lt;=19),"ON","OFF")</f>
        <v>OFF</v>
      </c>
      <c r="G533"/>
      <c r="H533"/>
      <c r="I533"/>
    </row>
    <row r="534" spans="1:9" x14ac:dyDescent="0.25">
      <c r="A534" s="29">
        <v>45857</v>
      </c>
      <c r="B534" s="47">
        <v>7</v>
      </c>
      <c r="C534" s="47">
        <v>6</v>
      </c>
      <c r="D534" s="47">
        <v>5</v>
      </c>
      <c r="E534" s="37">
        <v>23.619800000000001</v>
      </c>
      <c r="F534" s="47" t="str">
        <f>IF(AND(RTO__3[[#This Row],[Month]]&gt;4,RTO__3[[#This Row],[Month]]&lt;9,RTO__3[[#This Row],[Day of Week]]&lt;=5,RTO__3[[#This Row],[Hour]]&gt;=16,RTO__3[[#This Row],[Hour]]&lt;=19),"ON","OFF")</f>
        <v>OFF</v>
      </c>
      <c r="G534"/>
      <c r="H534"/>
      <c r="I534"/>
    </row>
    <row r="535" spans="1:9" x14ac:dyDescent="0.25">
      <c r="A535" s="29">
        <v>45857</v>
      </c>
      <c r="B535" s="47">
        <v>7</v>
      </c>
      <c r="C535" s="47">
        <v>6</v>
      </c>
      <c r="D535" s="47">
        <v>6</v>
      </c>
      <c r="E535" s="37">
        <v>23.9178</v>
      </c>
      <c r="F535" s="47" t="str">
        <f>IF(AND(RTO__3[[#This Row],[Month]]&gt;4,RTO__3[[#This Row],[Month]]&lt;9,RTO__3[[#This Row],[Day of Week]]&lt;=5,RTO__3[[#This Row],[Hour]]&gt;=16,RTO__3[[#This Row],[Hour]]&lt;=19),"ON","OFF")</f>
        <v>OFF</v>
      </c>
      <c r="G535"/>
      <c r="H535"/>
      <c r="I535"/>
    </row>
    <row r="536" spans="1:9" x14ac:dyDescent="0.25">
      <c r="A536" s="29">
        <v>45857</v>
      </c>
      <c r="B536" s="47">
        <v>7</v>
      </c>
      <c r="C536" s="47">
        <v>6</v>
      </c>
      <c r="D536" s="47">
        <v>7</v>
      </c>
      <c r="E536" s="37">
        <v>24.052199999999999</v>
      </c>
      <c r="F536" s="47" t="str">
        <f>IF(AND(RTO__3[[#This Row],[Month]]&gt;4,RTO__3[[#This Row],[Month]]&lt;9,RTO__3[[#This Row],[Day of Week]]&lt;=5,RTO__3[[#This Row],[Hour]]&gt;=16,RTO__3[[#This Row],[Hour]]&lt;=19),"ON","OFF")</f>
        <v>OFF</v>
      </c>
      <c r="G536"/>
      <c r="H536"/>
      <c r="I536"/>
    </row>
    <row r="537" spans="1:9" x14ac:dyDescent="0.25">
      <c r="A537" s="29">
        <v>45857</v>
      </c>
      <c r="B537" s="47">
        <v>7</v>
      </c>
      <c r="C537" s="47">
        <v>6</v>
      </c>
      <c r="D537" s="47">
        <v>8</v>
      </c>
      <c r="E537" s="37">
        <v>21.421800000000001</v>
      </c>
      <c r="F537" s="47" t="str">
        <f>IF(AND(RTO__3[[#This Row],[Month]]&gt;4,RTO__3[[#This Row],[Month]]&lt;9,RTO__3[[#This Row],[Day of Week]]&lt;=5,RTO__3[[#This Row],[Hour]]&gt;=16,RTO__3[[#This Row],[Hour]]&lt;=19),"ON","OFF")</f>
        <v>OFF</v>
      </c>
      <c r="G537"/>
      <c r="H537"/>
      <c r="I537"/>
    </row>
    <row r="538" spans="1:9" x14ac:dyDescent="0.25">
      <c r="A538" s="29">
        <v>45857</v>
      </c>
      <c r="B538" s="47">
        <v>7</v>
      </c>
      <c r="C538" s="47">
        <v>6</v>
      </c>
      <c r="D538" s="47">
        <v>9</v>
      </c>
      <c r="E538" s="37">
        <v>20.2118</v>
      </c>
      <c r="F538" s="47" t="str">
        <f>IF(AND(RTO__3[[#This Row],[Month]]&gt;4,RTO__3[[#This Row],[Month]]&lt;9,RTO__3[[#This Row],[Day of Week]]&lt;=5,RTO__3[[#This Row],[Hour]]&gt;=16,RTO__3[[#This Row],[Hour]]&lt;=19),"ON","OFF")</f>
        <v>OFF</v>
      </c>
      <c r="G538"/>
      <c r="H538"/>
      <c r="I538"/>
    </row>
    <row r="539" spans="1:9" x14ac:dyDescent="0.25">
      <c r="A539" s="29">
        <v>45857</v>
      </c>
      <c r="B539" s="47">
        <v>7</v>
      </c>
      <c r="C539" s="47">
        <v>6</v>
      </c>
      <c r="D539" s="47">
        <v>10</v>
      </c>
      <c r="E539" s="37">
        <v>21.2239</v>
      </c>
      <c r="F539" s="47" t="str">
        <f>IF(AND(RTO__3[[#This Row],[Month]]&gt;4,RTO__3[[#This Row],[Month]]&lt;9,RTO__3[[#This Row],[Day of Week]]&lt;=5,RTO__3[[#This Row],[Hour]]&gt;=16,RTO__3[[#This Row],[Hour]]&lt;=19),"ON","OFF")</f>
        <v>OFF</v>
      </c>
      <c r="G539"/>
      <c r="H539"/>
      <c r="I539"/>
    </row>
    <row r="540" spans="1:9" x14ac:dyDescent="0.25">
      <c r="A540" s="29">
        <v>45857</v>
      </c>
      <c r="B540" s="47">
        <v>7</v>
      </c>
      <c r="C540" s="47">
        <v>6</v>
      </c>
      <c r="D540" s="47">
        <v>11</v>
      </c>
      <c r="E540" s="37">
        <v>20.165099999999999</v>
      </c>
      <c r="F540" s="47" t="str">
        <f>IF(AND(RTO__3[[#This Row],[Month]]&gt;4,RTO__3[[#This Row],[Month]]&lt;9,RTO__3[[#This Row],[Day of Week]]&lt;=5,RTO__3[[#This Row],[Hour]]&gt;=16,RTO__3[[#This Row],[Hour]]&lt;=19),"ON","OFF")</f>
        <v>OFF</v>
      </c>
      <c r="G540"/>
      <c r="H540"/>
      <c r="I540"/>
    </row>
    <row r="541" spans="1:9" x14ac:dyDescent="0.25">
      <c r="A541" s="29">
        <v>45857</v>
      </c>
      <c r="B541" s="47">
        <v>7</v>
      </c>
      <c r="C541" s="47">
        <v>6</v>
      </c>
      <c r="D541" s="47">
        <v>12</v>
      </c>
      <c r="E541" s="37">
        <v>18.646100000000001</v>
      </c>
      <c r="F541" s="47" t="str">
        <f>IF(AND(RTO__3[[#This Row],[Month]]&gt;4,RTO__3[[#This Row],[Month]]&lt;9,RTO__3[[#This Row],[Day of Week]]&lt;=5,RTO__3[[#This Row],[Hour]]&gt;=16,RTO__3[[#This Row],[Hour]]&lt;=19),"ON","OFF")</f>
        <v>OFF</v>
      </c>
      <c r="G541"/>
      <c r="H541"/>
      <c r="I541"/>
    </row>
    <row r="542" spans="1:9" x14ac:dyDescent="0.25">
      <c r="A542" s="29">
        <v>45857</v>
      </c>
      <c r="B542" s="47">
        <v>7</v>
      </c>
      <c r="C542" s="47">
        <v>6</v>
      </c>
      <c r="D542" s="47">
        <v>13</v>
      </c>
      <c r="E542" s="37">
        <v>19.893899999999999</v>
      </c>
      <c r="F542" s="47" t="str">
        <f>IF(AND(RTO__3[[#This Row],[Month]]&gt;4,RTO__3[[#This Row],[Month]]&lt;9,RTO__3[[#This Row],[Day of Week]]&lt;=5,RTO__3[[#This Row],[Hour]]&gt;=16,RTO__3[[#This Row],[Hour]]&lt;=19),"ON","OFF")</f>
        <v>OFF</v>
      </c>
      <c r="G542"/>
      <c r="H542"/>
      <c r="I542"/>
    </row>
    <row r="543" spans="1:9" x14ac:dyDescent="0.25">
      <c r="A543" s="29">
        <v>45857</v>
      </c>
      <c r="B543" s="47">
        <v>7</v>
      </c>
      <c r="C543" s="47">
        <v>6</v>
      </c>
      <c r="D543" s="47">
        <v>14</v>
      </c>
      <c r="E543" s="37">
        <v>20.647200000000002</v>
      </c>
      <c r="F543" s="47" t="str">
        <f>IF(AND(RTO__3[[#This Row],[Month]]&gt;4,RTO__3[[#This Row],[Month]]&lt;9,RTO__3[[#This Row],[Day of Week]]&lt;=5,RTO__3[[#This Row],[Hour]]&gt;=16,RTO__3[[#This Row],[Hour]]&lt;=19),"ON","OFF")</f>
        <v>OFF</v>
      </c>
      <c r="G543"/>
      <c r="H543"/>
      <c r="I543"/>
    </row>
    <row r="544" spans="1:9" x14ac:dyDescent="0.25">
      <c r="A544" s="29">
        <v>45857</v>
      </c>
      <c r="B544" s="47">
        <v>7</v>
      </c>
      <c r="C544" s="47">
        <v>6</v>
      </c>
      <c r="D544" s="47">
        <v>15</v>
      </c>
      <c r="E544" s="37">
        <v>19.773599999999998</v>
      </c>
      <c r="F544" s="47" t="str">
        <f>IF(AND(RTO__3[[#This Row],[Month]]&gt;4,RTO__3[[#This Row],[Month]]&lt;9,RTO__3[[#This Row],[Day of Week]]&lt;=5,RTO__3[[#This Row],[Hour]]&gt;=16,RTO__3[[#This Row],[Hour]]&lt;=19),"ON","OFF")</f>
        <v>OFF</v>
      </c>
      <c r="G544"/>
      <c r="H544"/>
      <c r="I544"/>
    </row>
    <row r="545" spans="1:9" x14ac:dyDescent="0.25">
      <c r="A545" s="29">
        <v>45857</v>
      </c>
      <c r="B545" s="47">
        <v>7</v>
      </c>
      <c r="C545" s="47">
        <v>6</v>
      </c>
      <c r="D545" s="47">
        <v>16</v>
      </c>
      <c r="E545" s="37">
        <v>24.411100000000001</v>
      </c>
      <c r="F545" s="47" t="str">
        <f>IF(AND(RTO__3[[#This Row],[Month]]&gt;4,RTO__3[[#This Row],[Month]]&lt;9,RTO__3[[#This Row],[Day of Week]]&lt;=5,RTO__3[[#This Row],[Hour]]&gt;=16,RTO__3[[#This Row],[Hour]]&lt;=19),"ON","OFF")</f>
        <v>OFF</v>
      </c>
      <c r="G545"/>
      <c r="H545"/>
      <c r="I545"/>
    </row>
    <row r="546" spans="1:9" x14ac:dyDescent="0.25">
      <c r="A546" s="29">
        <v>45857</v>
      </c>
      <c r="B546" s="47">
        <v>7</v>
      </c>
      <c r="C546" s="47">
        <v>6</v>
      </c>
      <c r="D546" s="47">
        <v>17</v>
      </c>
      <c r="E546" s="37">
        <v>31.57</v>
      </c>
      <c r="F546" s="47" t="str">
        <f>IF(AND(RTO__3[[#This Row],[Month]]&gt;4,RTO__3[[#This Row],[Month]]&lt;9,RTO__3[[#This Row],[Day of Week]]&lt;=5,RTO__3[[#This Row],[Hour]]&gt;=16,RTO__3[[#This Row],[Hour]]&lt;=19),"ON","OFF")</f>
        <v>OFF</v>
      </c>
      <c r="G546"/>
      <c r="H546"/>
      <c r="I546"/>
    </row>
    <row r="547" spans="1:9" x14ac:dyDescent="0.25">
      <c r="A547" s="29">
        <v>45857</v>
      </c>
      <c r="B547" s="47">
        <v>7</v>
      </c>
      <c r="C547" s="47">
        <v>6</v>
      </c>
      <c r="D547" s="47">
        <v>18</v>
      </c>
      <c r="E547" s="37">
        <v>35.158200000000001</v>
      </c>
      <c r="F547" s="47" t="str">
        <f>IF(AND(RTO__3[[#This Row],[Month]]&gt;4,RTO__3[[#This Row],[Month]]&lt;9,RTO__3[[#This Row],[Day of Week]]&lt;=5,RTO__3[[#This Row],[Hour]]&gt;=16,RTO__3[[#This Row],[Hour]]&lt;=19),"ON","OFF")</f>
        <v>OFF</v>
      </c>
      <c r="G547"/>
      <c r="H547"/>
      <c r="I547"/>
    </row>
    <row r="548" spans="1:9" x14ac:dyDescent="0.25">
      <c r="A548" s="29">
        <v>45857</v>
      </c>
      <c r="B548" s="47">
        <v>7</v>
      </c>
      <c r="C548" s="47">
        <v>6</v>
      </c>
      <c r="D548" s="47">
        <v>19</v>
      </c>
      <c r="E548" s="37">
        <v>37.742100000000001</v>
      </c>
      <c r="F548" s="47" t="str">
        <f>IF(AND(RTO__3[[#This Row],[Month]]&gt;4,RTO__3[[#This Row],[Month]]&lt;9,RTO__3[[#This Row],[Day of Week]]&lt;=5,RTO__3[[#This Row],[Hour]]&gt;=16,RTO__3[[#This Row],[Hour]]&lt;=19),"ON","OFF")</f>
        <v>OFF</v>
      </c>
      <c r="G548"/>
      <c r="H548"/>
      <c r="I548"/>
    </row>
    <row r="549" spans="1:9" x14ac:dyDescent="0.25">
      <c r="A549" s="29">
        <v>45857</v>
      </c>
      <c r="B549" s="47">
        <v>7</v>
      </c>
      <c r="C549" s="47">
        <v>6</v>
      </c>
      <c r="D549" s="47">
        <v>20</v>
      </c>
      <c r="E549" s="37">
        <v>31.267099999999999</v>
      </c>
      <c r="F549" s="47" t="str">
        <f>IF(AND(RTO__3[[#This Row],[Month]]&gt;4,RTO__3[[#This Row],[Month]]&lt;9,RTO__3[[#This Row],[Day of Week]]&lt;=5,RTO__3[[#This Row],[Hour]]&gt;=16,RTO__3[[#This Row],[Hour]]&lt;=19),"ON","OFF")</f>
        <v>OFF</v>
      </c>
      <c r="G549"/>
      <c r="H549"/>
      <c r="I549"/>
    </row>
    <row r="550" spans="1:9" x14ac:dyDescent="0.25">
      <c r="A550" s="29">
        <v>45857</v>
      </c>
      <c r="B550" s="47">
        <v>7</v>
      </c>
      <c r="C550" s="47">
        <v>6</v>
      </c>
      <c r="D550" s="47">
        <v>21</v>
      </c>
      <c r="E550" s="37">
        <v>29.538399999999999</v>
      </c>
      <c r="F550" s="47" t="str">
        <f>IF(AND(RTO__3[[#This Row],[Month]]&gt;4,RTO__3[[#This Row],[Month]]&lt;9,RTO__3[[#This Row],[Day of Week]]&lt;=5,RTO__3[[#This Row],[Hour]]&gt;=16,RTO__3[[#This Row],[Hour]]&lt;=19),"ON","OFF")</f>
        <v>OFF</v>
      </c>
      <c r="G550"/>
      <c r="H550"/>
      <c r="I550"/>
    </row>
    <row r="551" spans="1:9" x14ac:dyDescent="0.25">
      <c r="A551" s="29">
        <v>45857</v>
      </c>
      <c r="B551" s="47">
        <v>7</v>
      </c>
      <c r="C551" s="47">
        <v>6</v>
      </c>
      <c r="D551" s="47">
        <v>22</v>
      </c>
      <c r="E551" s="37">
        <v>27.660399999999999</v>
      </c>
      <c r="F551" s="47" t="str">
        <f>IF(AND(RTO__3[[#This Row],[Month]]&gt;4,RTO__3[[#This Row],[Month]]&lt;9,RTO__3[[#This Row],[Day of Week]]&lt;=5,RTO__3[[#This Row],[Hour]]&gt;=16,RTO__3[[#This Row],[Hour]]&lt;=19),"ON","OFF")</f>
        <v>OFF</v>
      </c>
      <c r="G551"/>
      <c r="H551"/>
      <c r="I551"/>
    </row>
    <row r="552" spans="1:9" x14ac:dyDescent="0.25">
      <c r="A552" s="29">
        <v>45857</v>
      </c>
      <c r="B552" s="47">
        <v>7</v>
      </c>
      <c r="C552" s="47">
        <v>6</v>
      </c>
      <c r="D552" s="47">
        <v>23</v>
      </c>
      <c r="E552" s="37">
        <v>29.477</v>
      </c>
      <c r="F552" s="47" t="str">
        <f>IF(AND(RTO__3[[#This Row],[Month]]&gt;4,RTO__3[[#This Row],[Month]]&lt;9,RTO__3[[#This Row],[Day of Week]]&lt;=5,RTO__3[[#This Row],[Hour]]&gt;=16,RTO__3[[#This Row],[Hour]]&lt;=19),"ON","OFF")</f>
        <v>OFF</v>
      </c>
      <c r="G552"/>
      <c r="H552"/>
      <c r="I552"/>
    </row>
    <row r="553" spans="1:9" x14ac:dyDescent="0.25">
      <c r="A553" s="29">
        <v>45857</v>
      </c>
      <c r="B553" s="47">
        <v>7</v>
      </c>
      <c r="C553" s="47">
        <v>6</v>
      </c>
      <c r="D553" s="47">
        <v>24</v>
      </c>
      <c r="E553" s="37">
        <v>27.721599999999999</v>
      </c>
      <c r="F553" s="47" t="str">
        <f>IF(AND(RTO__3[[#This Row],[Month]]&gt;4,RTO__3[[#This Row],[Month]]&lt;9,RTO__3[[#This Row],[Day of Week]]&lt;=5,RTO__3[[#This Row],[Hour]]&gt;=16,RTO__3[[#This Row],[Hour]]&lt;=19),"ON","OFF")</f>
        <v>OFF</v>
      </c>
      <c r="G553"/>
      <c r="H553"/>
      <c r="I553"/>
    </row>
    <row r="554" spans="1:9" x14ac:dyDescent="0.25">
      <c r="A554" s="29">
        <v>45858</v>
      </c>
      <c r="B554" s="47">
        <v>7</v>
      </c>
      <c r="C554" s="47">
        <v>7</v>
      </c>
      <c r="D554" s="47">
        <v>1</v>
      </c>
      <c r="E554" s="37">
        <v>30.488299999999999</v>
      </c>
      <c r="F554" s="47" t="str">
        <f>IF(AND(RTO__3[[#This Row],[Month]]&gt;4,RTO__3[[#This Row],[Month]]&lt;9,RTO__3[[#This Row],[Day of Week]]&lt;=5,RTO__3[[#This Row],[Hour]]&gt;=16,RTO__3[[#This Row],[Hour]]&lt;=19),"ON","OFF")</f>
        <v>OFF</v>
      </c>
      <c r="G554"/>
      <c r="H554"/>
      <c r="I554"/>
    </row>
    <row r="555" spans="1:9" x14ac:dyDescent="0.25">
      <c r="A555" s="29">
        <v>45858</v>
      </c>
      <c r="B555" s="47">
        <v>7</v>
      </c>
      <c r="C555" s="47">
        <v>7</v>
      </c>
      <c r="D555" s="47">
        <v>2</v>
      </c>
      <c r="E555" s="37">
        <v>28.8612</v>
      </c>
      <c r="F555" s="47" t="str">
        <f>IF(AND(RTO__3[[#This Row],[Month]]&gt;4,RTO__3[[#This Row],[Month]]&lt;9,RTO__3[[#This Row],[Day of Week]]&lt;=5,RTO__3[[#This Row],[Hour]]&gt;=16,RTO__3[[#This Row],[Hour]]&lt;=19),"ON","OFF")</f>
        <v>OFF</v>
      </c>
      <c r="G555"/>
      <c r="H555"/>
      <c r="I555"/>
    </row>
    <row r="556" spans="1:9" x14ac:dyDescent="0.25">
      <c r="A556" s="29">
        <v>45858</v>
      </c>
      <c r="B556" s="47">
        <v>7</v>
      </c>
      <c r="C556" s="47">
        <v>7</v>
      </c>
      <c r="D556" s="47">
        <v>3</v>
      </c>
      <c r="E556" s="37">
        <v>27.877400000000002</v>
      </c>
      <c r="F556" s="47" t="str">
        <f>IF(AND(RTO__3[[#This Row],[Month]]&gt;4,RTO__3[[#This Row],[Month]]&lt;9,RTO__3[[#This Row],[Day of Week]]&lt;=5,RTO__3[[#This Row],[Hour]]&gt;=16,RTO__3[[#This Row],[Hour]]&lt;=19),"ON","OFF")</f>
        <v>OFF</v>
      </c>
      <c r="G556"/>
      <c r="H556"/>
      <c r="I556"/>
    </row>
    <row r="557" spans="1:9" x14ac:dyDescent="0.25">
      <c r="A557" s="29">
        <v>45858</v>
      </c>
      <c r="B557" s="47">
        <v>7</v>
      </c>
      <c r="C557" s="47">
        <v>7</v>
      </c>
      <c r="D557" s="47">
        <v>4</v>
      </c>
      <c r="E557" s="37">
        <v>27.945799999999998</v>
      </c>
      <c r="F557" s="47" t="str">
        <f>IF(AND(RTO__3[[#This Row],[Month]]&gt;4,RTO__3[[#This Row],[Month]]&lt;9,RTO__3[[#This Row],[Day of Week]]&lt;=5,RTO__3[[#This Row],[Hour]]&gt;=16,RTO__3[[#This Row],[Hour]]&lt;=19),"ON","OFF")</f>
        <v>OFF</v>
      </c>
      <c r="G557"/>
      <c r="H557"/>
      <c r="I557"/>
    </row>
    <row r="558" spans="1:9" x14ac:dyDescent="0.25">
      <c r="A558" s="29">
        <v>45858</v>
      </c>
      <c r="B558" s="47">
        <v>7</v>
      </c>
      <c r="C558" s="47">
        <v>7</v>
      </c>
      <c r="D558" s="47">
        <v>5</v>
      </c>
      <c r="E558" s="37">
        <v>28.299800000000001</v>
      </c>
      <c r="F558" s="47" t="str">
        <f>IF(AND(RTO__3[[#This Row],[Month]]&gt;4,RTO__3[[#This Row],[Month]]&lt;9,RTO__3[[#This Row],[Day of Week]]&lt;=5,RTO__3[[#This Row],[Hour]]&gt;=16,RTO__3[[#This Row],[Hour]]&lt;=19),"ON","OFF")</f>
        <v>OFF</v>
      </c>
      <c r="G558"/>
      <c r="H558"/>
      <c r="I558"/>
    </row>
    <row r="559" spans="1:9" x14ac:dyDescent="0.25">
      <c r="A559" s="29">
        <v>45858</v>
      </c>
      <c r="B559" s="47">
        <v>7</v>
      </c>
      <c r="C559" s="47">
        <v>7</v>
      </c>
      <c r="D559" s="47">
        <v>6</v>
      </c>
      <c r="E559" s="37">
        <v>30.061399999999999</v>
      </c>
      <c r="F559" s="47" t="str">
        <f>IF(AND(RTO__3[[#This Row],[Month]]&gt;4,RTO__3[[#This Row],[Month]]&lt;9,RTO__3[[#This Row],[Day of Week]]&lt;=5,RTO__3[[#This Row],[Hour]]&gt;=16,RTO__3[[#This Row],[Hour]]&lt;=19),"ON","OFF")</f>
        <v>OFF</v>
      </c>
      <c r="G559"/>
      <c r="H559"/>
      <c r="I559"/>
    </row>
    <row r="560" spans="1:9" x14ac:dyDescent="0.25">
      <c r="A560" s="29">
        <v>45858</v>
      </c>
      <c r="B560" s="47">
        <v>7</v>
      </c>
      <c r="C560" s="47">
        <v>7</v>
      </c>
      <c r="D560" s="47">
        <v>7</v>
      </c>
      <c r="E560" s="37">
        <v>27.460899999999999</v>
      </c>
      <c r="F560" s="47" t="str">
        <f>IF(AND(RTO__3[[#This Row],[Month]]&gt;4,RTO__3[[#This Row],[Month]]&lt;9,RTO__3[[#This Row],[Day of Week]]&lt;=5,RTO__3[[#This Row],[Hour]]&gt;=16,RTO__3[[#This Row],[Hour]]&lt;=19),"ON","OFF")</f>
        <v>OFF</v>
      </c>
      <c r="G560"/>
      <c r="H560"/>
      <c r="I560"/>
    </row>
    <row r="561" spans="1:9" x14ac:dyDescent="0.25">
      <c r="A561" s="29">
        <v>45858</v>
      </c>
      <c r="B561" s="47">
        <v>7</v>
      </c>
      <c r="C561" s="47">
        <v>7</v>
      </c>
      <c r="D561" s="47">
        <v>8</v>
      </c>
      <c r="E561" s="37">
        <v>21.204999999999998</v>
      </c>
      <c r="F561" s="47" t="str">
        <f>IF(AND(RTO__3[[#This Row],[Month]]&gt;4,RTO__3[[#This Row],[Month]]&lt;9,RTO__3[[#This Row],[Day of Week]]&lt;=5,RTO__3[[#This Row],[Hour]]&gt;=16,RTO__3[[#This Row],[Hour]]&lt;=19),"ON","OFF")</f>
        <v>OFF</v>
      </c>
      <c r="G561"/>
      <c r="H561"/>
      <c r="I561"/>
    </row>
    <row r="562" spans="1:9" x14ac:dyDescent="0.25">
      <c r="A562" s="29">
        <v>45858</v>
      </c>
      <c r="B562" s="47">
        <v>7</v>
      </c>
      <c r="C562" s="47">
        <v>7</v>
      </c>
      <c r="D562" s="47">
        <v>9</v>
      </c>
      <c r="E562" s="37">
        <v>20.640599999999999</v>
      </c>
      <c r="F562" s="47" t="str">
        <f>IF(AND(RTO__3[[#This Row],[Month]]&gt;4,RTO__3[[#This Row],[Month]]&lt;9,RTO__3[[#This Row],[Day of Week]]&lt;=5,RTO__3[[#This Row],[Hour]]&gt;=16,RTO__3[[#This Row],[Hour]]&lt;=19),"ON","OFF")</f>
        <v>OFF</v>
      </c>
      <c r="G562"/>
      <c r="H562"/>
      <c r="I562"/>
    </row>
    <row r="563" spans="1:9" x14ac:dyDescent="0.25">
      <c r="A563" s="29">
        <v>45858</v>
      </c>
      <c r="B563" s="47">
        <v>7</v>
      </c>
      <c r="C563" s="47">
        <v>7</v>
      </c>
      <c r="D563" s="47">
        <v>10</v>
      </c>
      <c r="E563" s="37">
        <v>20.4526</v>
      </c>
      <c r="F563" s="47" t="str">
        <f>IF(AND(RTO__3[[#This Row],[Month]]&gt;4,RTO__3[[#This Row],[Month]]&lt;9,RTO__3[[#This Row],[Day of Week]]&lt;=5,RTO__3[[#This Row],[Hour]]&gt;=16,RTO__3[[#This Row],[Hour]]&lt;=19),"ON","OFF")</f>
        <v>OFF</v>
      </c>
      <c r="G563"/>
      <c r="H563"/>
      <c r="I563"/>
    </row>
    <row r="564" spans="1:9" x14ac:dyDescent="0.25">
      <c r="A564" s="29">
        <v>45858</v>
      </c>
      <c r="B564" s="47">
        <v>7</v>
      </c>
      <c r="C564" s="47">
        <v>7</v>
      </c>
      <c r="D564" s="47">
        <v>11</v>
      </c>
      <c r="E564" s="37">
        <v>22.205300000000001</v>
      </c>
      <c r="F564" s="47" t="str">
        <f>IF(AND(RTO__3[[#This Row],[Month]]&gt;4,RTO__3[[#This Row],[Month]]&lt;9,RTO__3[[#This Row],[Day of Week]]&lt;=5,RTO__3[[#This Row],[Hour]]&gt;=16,RTO__3[[#This Row],[Hour]]&lt;=19),"ON","OFF")</f>
        <v>OFF</v>
      </c>
      <c r="G564"/>
      <c r="H564"/>
      <c r="I564"/>
    </row>
    <row r="565" spans="1:9" x14ac:dyDescent="0.25">
      <c r="A565" s="29">
        <v>45858</v>
      </c>
      <c r="B565" s="47">
        <v>7</v>
      </c>
      <c r="C565" s="47">
        <v>7</v>
      </c>
      <c r="D565" s="47">
        <v>12</v>
      </c>
      <c r="E565" s="37">
        <v>22.184999999999999</v>
      </c>
      <c r="F565" s="47" t="str">
        <f>IF(AND(RTO__3[[#This Row],[Month]]&gt;4,RTO__3[[#This Row],[Month]]&lt;9,RTO__3[[#This Row],[Day of Week]]&lt;=5,RTO__3[[#This Row],[Hour]]&gt;=16,RTO__3[[#This Row],[Hour]]&lt;=19),"ON","OFF")</f>
        <v>OFF</v>
      </c>
      <c r="G565"/>
      <c r="H565"/>
      <c r="I565"/>
    </row>
    <row r="566" spans="1:9" x14ac:dyDescent="0.25">
      <c r="A566" s="29">
        <v>45858</v>
      </c>
      <c r="B566" s="47">
        <v>7</v>
      </c>
      <c r="C566" s="47">
        <v>7</v>
      </c>
      <c r="D566" s="47">
        <v>13</v>
      </c>
      <c r="E566" s="37">
        <v>20.3202</v>
      </c>
      <c r="F566" s="47" t="str">
        <f>IF(AND(RTO__3[[#This Row],[Month]]&gt;4,RTO__3[[#This Row],[Month]]&lt;9,RTO__3[[#This Row],[Day of Week]]&lt;=5,RTO__3[[#This Row],[Hour]]&gt;=16,RTO__3[[#This Row],[Hour]]&lt;=19),"ON","OFF")</f>
        <v>OFF</v>
      </c>
      <c r="G566"/>
      <c r="H566"/>
      <c r="I566"/>
    </row>
    <row r="567" spans="1:9" x14ac:dyDescent="0.25">
      <c r="A567" s="29">
        <v>45858</v>
      </c>
      <c r="B567" s="47">
        <v>7</v>
      </c>
      <c r="C567" s="47">
        <v>7</v>
      </c>
      <c r="D567" s="47">
        <v>14</v>
      </c>
      <c r="E567" s="37">
        <v>19.380500000000001</v>
      </c>
      <c r="F567" s="47" t="str">
        <f>IF(AND(RTO__3[[#This Row],[Month]]&gt;4,RTO__3[[#This Row],[Month]]&lt;9,RTO__3[[#This Row],[Day of Week]]&lt;=5,RTO__3[[#This Row],[Hour]]&gt;=16,RTO__3[[#This Row],[Hour]]&lt;=19),"ON","OFF")</f>
        <v>OFF</v>
      </c>
      <c r="G567"/>
      <c r="H567"/>
      <c r="I567"/>
    </row>
    <row r="568" spans="1:9" x14ac:dyDescent="0.25">
      <c r="A568" s="29">
        <v>45858</v>
      </c>
      <c r="B568" s="47">
        <v>7</v>
      </c>
      <c r="C568" s="47">
        <v>7</v>
      </c>
      <c r="D568" s="47">
        <v>15</v>
      </c>
      <c r="E568" s="37">
        <v>19.569099999999999</v>
      </c>
      <c r="F568" s="47" t="str">
        <f>IF(AND(RTO__3[[#This Row],[Month]]&gt;4,RTO__3[[#This Row],[Month]]&lt;9,RTO__3[[#This Row],[Day of Week]]&lt;=5,RTO__3[[#This Row],[Hour]]&gt;=16,RTO__3[[#This Row],[Hour]]&lt;=19),"ON","OFF")</f>
        <v>OFF</v>
      </c>
      <c r="G568"/>
      <c r="H568"/>
      <c r="I568"/>
    </row>
    <row r="569" spans="1:9" x14ac:dyDescent="0.25">
      <c r="A569" s="29">
        <v>45858</v>
      </c>
      <c r="B569" s="47">
        <v>7</v>
      </c>
      <c r="C569" s="47">
        <v>7</v>
      </c>
      <c r="D569" s="47">
        <v>16</v>
      </c>
      <c r="E569" s="37">
        <v>23.328199999999999</v>
      </c>
      <c r="F569" s="47" t="str">
        <f>IF(AND(RTO__3[[#This Row],[Month]]&gt;4,RTO__3[[#This Row],[Month]]&lt;9,RTO__3[[#This Row],[Day of Week]]&lt;=5,RTO__3[[#This Row],[Hour]]&gt;=16,RTO__3[[#This Row],[Hour]]&lt;=19),"ON","OFF")</f>
        <v>OFF</v>
      </c>
      <c r="G569"/>
      <c r="H569"/>
      <c r="I569"/>
    </row>
    <row r="570" spans="1:9" x14ac:dyDescent="0.25">
      <c r="A570" s="29">
        <v>45858</v>
      </c>
      <c r="B570" s="47">
        <v>7</v>
      </c>
      <c r="C570" s="47">
        <v>7</v>
      </c>
      <c r="D570" s="47">
        <v>17</v>
      </c>
      <c r="E570" s="37">
        <v>25.173300000000001</v>
      </c>
      <c r="F570" s="47" t="str">
        <f>IF(AND(RTO__3[[#This Row],[Month]]&gt;4,RTO__3[[#This Row],[Month]]&lt;9,RTO__3[[#This Row],[Day of Week]]&lt;=5,RTO__3[[#This Row],[Hour]]&gt;=16,RTO__3[[#This Row],[Hour]]&lt;=19),"ON","OFF")</f>
        <v>OFF</v>
      </c>
      <c r="G570"/>
      <c r="H570"/>
      <c r="I570"/>
    </row>
    <row r="571" spans="1:9" x14ac:dyDescent="0.25">
      <c r="A571" s="29">
        <v>45858</v>
      </c>
      <c r="B571" s="47">
        <v>7</v>
      </c>
      <c r="C571" s="47">
        <v>7</v>
      </c>
      <c r="D571" s="47">
        <v>18</v>
      </c>
      <c r="E571" s="37">
        <v>23.4773</v>
      </c>
      <c r="F571" s="47" t="str">
        <f>IF(AND(RTO__3[[#This Row],[Month]]&gt;4,RTO__3[[#This Row],[Month]]&lt;9,RTO__3[[#This Row],[Day of Week]]&lt;=5,RTO__3[[#This Row],[Hour]]&gt;=16,RTO__3[[#This Row],[Hour]]&lt;=19),"ON","OFF")</f>
        <v>OFF</v>
      </c>
      <c r="G571"/>
      <c r="H571"/>
      <c r="I571"/>
    </row>
    <row r="572" spans="1:9" x14ac:dyDescent="0.25">
      <c r="A572" s="29">
        <v>45858</v>
      </c>
      <c r="B572" s="47">
        <v>7</v>
      </c>
      <c r="C572" s="47">
        <v>7</v>
      </c>
      <c r="D572" s="47">
        <v>19</v>
      </c>
      <c r="E572" s="37">
        <v>31.275600000000001</v>
      </c>
      <c r="F572" s="47" t="str">
        <f>IF(AND(RTO__3[[#This Row],[Month]]&gt;4,RTO__3[[#This Row],[Month]]&lt;9,RTO__3[[#This Row],[Day of Week]]&lt;=5,RTO__3[[#This Row],[Hour]]&gt;=16,RTO__3[[#This Row],[Hour]]&lt;=19),"ON","OFF")</f>
        <v>OFF</v>
      </c>
      <c r="G572"/>
      <c r="H572"/>
      <c r="I572"/>
    </row>
    <row r="573" spans="1:9" x14ac:dyDescent="0.25">
      <c r="A573" s="29">
        <v>45858</v>
      </c>
      <c r="B573" s="47">
        <v>7</v>
      </c>
      <c r="C573" s="47">
        <v>7</v>
      </c>
      <c r="D573" s="47">
        <v>20</v>
      </c>
      <c r="E573" s="37">
        <v>29.806899999999999</v>
      </c>
      <c r="F573" s="47" t="str">
        <f>IF(AND(RTO__3[[#This Row],[Month]]&gt;4,RTO__3[[#This Row],[Month]]&lt;9,RTO__3[[#This Row],[Day of Week]]&lt;=5,RTO__3[[#This Row],[Hour]]&gt;=16,RTO__3[[#This Row],[Hour]]&lt;=19),"ON","OFF")</f>
        <v>OFF</v>
      </c>
      <c r="G573"/>
      <c r="H573"/>
      <c r="I573"/>
    </row>
    <row r="574" spans="1:9" x14ac:dyDescent="0.25">
      <c r="A574" s="29">
        <v>45858</v>
      </c>
      <c r="B574" s="47">
        <v>7</v>
      </c>
      <c r="C574" s="47">
        <v>7</v>
      </c>
      <c r="D574" s="47">
        <v>21</v>
      </c>
      <c r="E574" s="37">
        <v>29.0198</v>
      </c>
      <c r="F574" s="47" t="str">
        <f>IF(AND(RTO__3[[#This Row],[Month]]&gt;4,RTO__3[[#This Row],[Month]]&lt;9,RTO__3[[#This Row],[Day of Week]]&lt;=5,RTO__3[[#This Row],[Hour]]&gt;=16,RTO__3[[#This Row],[Hour]]&lt;=19),"ON","OFF")</f>
        <v>OFF</v>
      </c>
      <c r="G574"/>
      <c r="H574"/>
      <c r="I574"/>
    </row>
    <row r="575" spans="1:9" x14ac:dyDescent="0.25">
      <c r="A575" s="29">
        <v>45858</v>
      </c>
      <c r="B575" s="47">
        <v>7</v>
      </c>
      <c r="C575" s="47">
        <v>7</v>
      </c>
      <c r="D575" s="47">
        <v>22</v>
      </c>
      <c r="E575" s="37">
        <v>29.0806</v>
      </c>
      <c r="F575" s="47" t="str">
        <f>IF(AND(RTO__3[[#This Row],[Month]]&gt;4,RTO__3[[#This Row],[Month]]&lt;9,RTO__3[[#This Row],[Day of Week]]&lt;=5,RTO__3[[#This Row],[Hour]]&gt;=16,RTO__3[[#This Row],[Hour]]&lt;=19),"ON","OFF")</f>
        <v>OFF</v>
      </c>
      <c r="G575"/>
      <c r="H575"/>
      <c r="I575"/>
    </row>
    <row r="576" spans="1:9" x14ac:dyDescent="0.25">
      <c r="A576" s="29">
        <v>45858</v>
      </c>
      <c r="B576" s="47">
        <v>7</v>
      </c>
      <c r="C576" s="47">
        <v>7</v>
      </c>
      <c r="D576" s="47">
        <v>23</v>
      </c>
      <c r="E576" s="37">
        <v>28.375499999999999</v>
      </c>
      <c r="F576" s="47" t="str">
        <f>IF(AND(RTO__3[[#This Row],[Month]]&gt;4,RTO__3[[#This Row],[Month]]&lt;9,RTO__3[[#This Row],[Day of Week]]&lt;=5,RTO__3[[#This Row],[Hour]]&gt;=16,RTO__3[[#This Row],[Hour]]&lt;=19),"ON","OFF")</f>
        <v>OFF</v>
      </c>
      <c r="G576"/>
      <c r="H576"/>
      <c r="I576"/>
    </row>
    <row r="577" spans="1:9" x14ac:dyDescent="0.25">
      <c r="A577" s="29">
        <v>45858</v>
      </c>
      <c r="B577" s="47">
        <v>7</v>
      </c>
      <c r="C577" s="47">
        <v>7</v>
      </c>
      <c r="D577" s="47">
        <v>24</v>
      </c>
      <c r="E577" s="37">
        <v>29.875499999999999</v>
      </c>
      <c r="F577" s="47" t="str">
        <f>IF(AND(RTO__3[[#This Row],[Month]]&gt;4,RTO__3[[#This Row],[Month]]&lt;9,RTO__3[[#This Row],[Day of Week]]&lt;=5,RTO__3[[#This Row],[Hour]]&gt;=16,RTO__3[[#This Row],[Hour]]&lt;=19),"ON","OFF")</f>
        <v>OFF</v>
      </c>
      <c r="G577"/>
      <c r="H577"/>
      <c r="I577"/>
    </row>
    <row r="578" spans="1:9" x14ac:dyDescent="0.25">
      <c r="A578" s="29">
        <v>45859</v>
      </c>
      <c r="B578" s="47">
        <v>7</v>
      </c>
      <c r="C578" s="47">
        <v>1</v>
      </c>
      <c r="D578" s="47">
        <v>1</v>
      </c>
      <c r="E578" s="37">
        <v>34.098199999999999</v>
      </c>
      <c r="F578" s="47" t="str">
        <f>IF(AND(RTO__3[[#This Row],[Month]]&gt;4,RTO__3[[#This Row],[Month]]&lt;9,RTO__3[[#This Row],[Day of Week]]&lt;=5,RTO__3[[#This Row],[Hour]]&gt;=16,RTO__3[[#This Row],[Hour]]&lt;=19),"ON","OFF")</f>
        <v>OFF</v>
      </c>
      <c r="G578"/>
      <c r="H578"/>
      <c r="I578"/>
    </row>
    <row r="579" spans="1:9" x14ac:dyDescent="0.25">
      <c r="A579" s="29">
        <v>45859</v>
      </c>
      <c r="B579" s="47">
        <v>7</v>
      </c>
      <c r="C579" s="47">
        <v>1</v>
      </c>
      <c r="D579" s="47">
        <v>2</v>
      </c>
      <c r="E579" s="37">
        <v>30.2668</v>
      </c>
      <c r="F579" s="47" t="str">
        <f>IF(AND(RTO__3[[#This Row],[Month]]&gt;4,RTO__3[[#This Row],[Month]]&lt;9,RTO__3[[#This Row],[Day of Week]]&lt;=5,RTO__3[[#This Row],[Hour]]&gt;=16,RTO__3[[#This Row],[Hour]]&lt;=19),"ON","OFF")</f>
        <v>OFF</v>
      </c>
      <c r="G579"/>
      <c r="H579"/>
      <c r="I579"/>
    </row>
    <row r="580" spans="1:9" x14ac:dyDescent="0.25">
      <c r="A580" s="29">
        <v>45859</v>
      </c>
      <c r="B580" s="47">
        <v>7</v>
      </c>
      <c r="C580" s="47">
        <v>1</v>
      </c>
      <c r="D580" s="47">
        <v>3</v>
      </c>
      <c r="E580" s="37">
        <v>29.904599999999999</v>
      </c>
      <c r="F580" s="47" t="str">
        <f>IF(AND(RTO__3[[#This Row],[Month]]&gt;4,RTO__3[[#This Row],[Month]]&lt;9,RTO__3[[#This Row],[Day of Week]]&lt;=5,RTO__3[[#This Row],[Hour]]&gt;=16,RTO__3[[#This Row],[Hour]]&lt;=19),"ON","OFF")</f>
        <v>OFF</v>
      </c>
      <c r="G580"/>
      <c r="H580"/>
      <c r="I580"/>
    </row>
    <row r="581" spans="1:9" x14ac:dyDescent="0.25">
      <c r="A581" s="29">
        <v>45859</v>
      </c>
      <c r="B581" s="47">
        <v>7</v>
      </c>
      <c r="C581" s="47">
        <v>1</v>
      </c>
      <c r="D581" s="47">
        <v>4</v>
      </c>
      <c r="E581" s="37">
        <v>28.494199999999999</v>
      </c>
      <c r="F581" s="47" t="str">
        <f>IF(AND(RTO__3[[#This Row],[Month]]&gt;4,RTO__3[[#This Row],[Month]]&lt;9,RTO__3[[#This Row],[Day of Week]]&lt;=5,RTO__3[[#This Row],[Hour]]&gt;=16,RTO__3[[#This Row],[Hour]]&lt;=19),"ON","OFF")</f>
        <v>OFF</v>
      </c>
      <c r="G581"/>
      <c r="H581"/>
      <c r="I581"/>
    </row>
    <row r="582" spans="1:9" x14ac:dyDescent="0.25">
      <c r="A582" s="29">
        <v>45859</v>
      </c>
      <c r="B582" s="47">
        <v>7</v>
      </c>
      <c r="C582" s="47">
        <v>1</v>
      </c>
      <c r="D582" s="47">
        <v>5</v>
      </c>
      <c r="E582" s="37">
        <v>31.9895</v>
      </c>
      <c r="F582" s="47" t="str">
        <f>IF(AND(RTO__3[[#This Row],[Month]]&gt;4,RTO__3[[#This Row],[Month]]&lt;9,RTO__3[[#This Row],[Day of Week]]&lt;=5,RTO__3[[#This Row],[Hour]]&gt;=16,RTO__3[[#This Row],[Hour]]&lt;=19),"ON","OFF")</f>
        <v>OFF</v>
      </c>
      <c r="G582"/>
      <c r="H582"/>
      <c r="I582"/>
    </row>
    <row r="583" spans="1:9" x14ac:dyDescent="0.25">
      <c r="A583" s="29">
        <v>45859</v>
      </c>
      <c r="B583" s="47">
        <v>7</v>
      </c>
      <c r="C583" s="47">
        <v>1</v>
      </c>
      <c r="D583" s="47">
        <v>6</v>
      </c>
      <c r="E583" s="37">
        <v>35.979300000000002</v>
      </c>
      <c r="F583" s="47" t="str">
        <f>IF(AND(RTO__3[[#This Row],[Month]]&gt;4,RTO__3[[#This Row],[Month]]&lt;9,RTO__3[[#This Row],[Day of Week]]&lt;=5,RTO__3[[#This Row],[Hour]]&gt;=16,RTO__3[[#This Row],[Hour]]&lt;=19),"ON","OFF")</f>
        <v>OFF</v>
      </c>
      <c r="G583"/>
      <c r="H583"/>
      <c r="I583"/>
    </row>
    <row r="584" spans="1:9" x14ac:dyDescent="0.25">
      <c r="A584" s="29">
        <v>45859</v>
      </c>
      <c r="B584" s="47">
        <v>7</v>
      </c>
      <c r="C584" s="47">
        <v>1</v>
      </c>
      <c r="D584" s="47">
        <v>7</v>
      </c>
      <c r="E584" s="37">
        <v>34.562399999999997</v>
      </c>
      <c r="F584" s="47" t="str">
        <f>IF(AND(RTO__3[[#This Row],[Month]]&gt;4,RTO__3[[#This Row],[Month]]&lt;9,RTO__3[[#This Row],[Day of Week]]&lt;=5,RTO__3[[#This Row],[Hour]]&gt;=16,RTO__3[[#This Row],[Hour]]&lt;=19),"ON","OFF")</f>
        <v>OFF</v>
      </c>
      <c r="G584"/>
      <c r="H584"/>
      <c r="I584"/>
    </row>
    <row r="585" spans="1:9" x14ac:dyDescent="0.25">
      <c r="A585" s="29">
        <v>45859</v>
      </c>
      <c r="B585" s="47">
        <v>7</v>
      </c>
      <c r="C585" s="47">
        <v>1</v>
      </c>
      <c r="D585" s="47">
        <v>8</v>
      </c>
      <c r="E585" s="37">
        <v>30.014199999999999</v>
      </c>
      <c r="F585" s="47" t="str">
        <f>IF(AND(RTO__3[[#This Row],[Month]]&gt;4,RTO__3[[#This Row],[Month]]&lt;9,RTO__3[[#This Row],[Day of Week]]&lt;=5,RTO__3[[#This Row],[Hour]]&gt;=16,RTO__3[[#This Row],[Hour]]&lt;=19),"ON","OFF")</f>
        <v>OFF</v>
      </c>
      <c r="G585"/>
      <c r="H585"/>
      <c r="I585"/>
    </row>
    <row r="586" spans="1:9" x14ac:dyDescent="0.25">
      <c r="A586" s="29">
        <v>45859</v>
      </c>
      <c r="B586" s="47">
        <v>7</v>
      </c>
      <c r="C586" s="47">
        <v>1</v>
      </c>
      <c r="D586" s="47">
        <v>9</v>
      </c>
      <c r="E586" s="37">
        <v>24.3019</v>
      </c>
      <c r="F586" s="47" t="str">
        <f>IF(AND(RTO__3[[#This Row],[Month]]&gt;4,RTO__3[[#This Row],[Month]]&lt;9,RTO__3[[#This Row],[Day of Week]]&lt;=5,RTO__3[[#This Row],[Hour]]&gt;=16,RTO__3[[#This Row],[Hour]]&lt;=19),"ON","OFF")</f>
        <v>OFF</v>
      </c>
      <c r="G586"/>
      <c r="H586"/>
      <c r="I586"/>
    </row>
    <row r="587" spans="1:9" x14ac:dyDescent="0.25">
      <c r="A587" s="29">
        <v>45859</v>
      </c>
      <c r="B587" s="47">
        <v>7</v>
      </c>
      <c r="C587" s="47">
        <v>1</v>
      </c>
      <c r="D587" s="47">
        <v>10</v>
      </c>
      <c r="E587" s="37">
        <v>20.679300000000001</v>
      </c>
      <c r="F587" s="47" t="str">
        <f>IF(AND(RTO__3[[#This Row],[Month]]&gt;4,RTO__3[[#This Row],[Month]]&lt;9,RTO__3[[#This Row],[Day of Week]]&lt;=5,RTO__3[[#This Row],[Hour]]&gt;=16,RTO__3[[#This Row],[Hour]]&lt;=19),"ON","OFF")</f>
        <v>OFF</v>
      </c>
      <c r="G587"/>
      <c r="H587"/>
      <c r="I587"/>
    </row>
    <row r="588" spans="1:9" x14ac:dyDescent="0.25">
      <c r="A588" s="29">
        <v>45859</v>
      </c>
      <c r="B588" s="47">
        <v>7</v>
      </c>
      <c r="C588" s="47">
        <v>1</v>
      </c>
      <c r="D588" s="47">
        <v>11</v>
      </c>
      <c r="E588" s="37">
        <v>22.334900000000001</v>
      </c>
      <c r="F588" s="47" t="str">
        <f>IF(AND(RTO__3[[#This Row],[Month]]&gt;4,RTO__3[[#This Row],[Month]]&lt;9,RTO__3[[#This Row],[Day of Week]]&lt;=5,RTO__3[[#This Row],[Hour]]&gt;=16,RTO__3[[#This Row],[Hour]]&lt;=19),"ON","OFF")</f>
        <v>OFF</v>
      </c>
      <c r="G588"/>
      <c r="H588"/>
      <c r="I588"/>
    </row>
    <row r="589" spans="1:9" x14ac:dyDescent="0.25">
      <c r="A589" s="29">
        <v>45859</v>
      </c>
      <c r="B589" s="47">
        <v>7</v>
      </c>
      <c r="C589" s="47">
        <v>1</v>
      </c>
      <c r="D589" s="47">
        <v>12</v>
      </c>
      <c r="E589" s="37">
        <v>16.143899999999999</v>
      </c>
      <c r="F589" s="47" t="str">
        <f>IF(AND(RTO__3[[#This Row],[Month]]&gt;4,RTO__3[[#This Row],[Month]]&lt;9,RTO__3[[#This Row],[Day of Week]]&lt;=5,RTO__3[[#This Row],[Hour]]&gt;=16,RTO__3[[#This Row],[Hour]]&lt;=19),"ON","OFF")</f>
        <v>OFF</v>
      </c>
      <c r="G589"/>
      <c r="H589"/>
      <c r="I589"/>
    </row>
    <row r="590" spans="1:9" x14ac:dyDescent="0.25">
      <c r="A590" s="29">
        <v>45859</v>
      </c>
      <c r="B590" s="47">
        <v>7</v>
      </c>
      <c r="C590" s="47">
        <v>1</v>
      </c>
      <c r="D590" s="47">
        <v>13</v>
      </c>
      <c r="E590" s="37">
        <v>20.6965</v>
      </c>
      <c r="F590" s="47" t="str">
        <f>IF(AND(RTO__3[[#This Row],[Month]]&gt;4,RTO__3[[#This Row],[Month]]&lt;9,RTO__3[[#This Row],[Day of Week]]&lt;=5,RTO__3[[#This Row],[Hour]]&gt;=16,RTO__3[[#This Row],[Hour]]&lt;=19),"ON","OFF")</f>
        <v>OFF</v>
      </c>
      <c r="G590"/>
      <c r="H590"/>
      <c r="I590"/>
    </row>
    <row r="591" spans="1:9" x14ac:dyDescent="0.25">
      <c r="A591" s="29">
        <v>45859</v>
      </c>
      <c r="B591" s="47">
        <v>7</v>
      </c>
      <c r="C591" s="47">
        <v>1</v>
      </c>
      <c r="D591" s="47">
        <v>14</v>
      </c>
      <c r="E591" s="37">
        <v>25.6068</v>
      </c>
      <c r="F591" s="47" t="str">
        <f>IF(AND(RTO__3[[#This Row],[Month]]&gt;4,RTO__3[[#This Row],[Month]]&lt;9,RTO__3[[#This Row],[Day of Week]]&lt;=5,RTO__3[[#This Row],[Hour]]&gt;=16,RTO__3[[#This Row],[Hour]]&lt;=19),"ON","OFF")</f>
        <v>OFF</v>
      </c>
      <c r="G591"/>
      <c r="H591"/>
      <c r="I591"/>
    </row>
    <row r="592" spans="1:9" x14ac:dyDescent="0.25">
      <c r="A592" s="29">
        <v>45859</v>
      </c>
      <c r="B592" s="47">
        <v>7</v>
      </c>
      <c r="C592" s="47">
        <v>1</v>
      </c>
      <c r="D592" s="47">
        <v>15</v>
      </c>
      <c r="E592" s="37">
        <v>23.251300000000001</v>
      </c>
      <c r="F592" s="47" t="str">
        <f>IF(AND(RTO__3[[#This Row],[Month]]&gt;4,RTO__3[[#This Row],[Month]]&lt;9,RTO__3[[#This Row],[Day of Week]]&lt;=5,RTO__3[[#This Row],[Hour]]&gt;=16,RTO__3[[#This Row],[Hour]]&lt;=19),"ON","OFF")</f>
        <v>OFF</v>
      </c>
      <c r="G592"/>
      <c r="H592"/>
      <c r="I592"/>
    </row>
    <row r="593" spans="1:9" x14ac:dyDescent="0.25">
      <c r="A593" s="29">
        <v>45859</v>
      </c>
      <c r="B593" s="47">
        <v>7</v>
      </c>
      <c r="C593" s="47">
        <v>1</v>
      </c>
      <c r="D593" s="47">
        <v>16</v>
      </c>
      <c r="E593" s="37">
        <v>23.592700000000001</v>
      </c>
      <c r="F593" s="47" t="str">
        <f>IF(AND(RTO__3[[#This Row],[Month]]&gt;4,RTO__3[[#This Row],[Month]]&lt;9,RTO__3[[#This Row],[Day of Week]]&lt;=5,RTO__3[[#This Row],[Hour]]&gt;=16,RTO__3[[#This Row],[Hour]]&lt;=19),"ON","OFF")</f>
        <v>ON</v>
      </c>
      <c r="G593"/>
      <c r="H593"/>
      <c r="I593"/>
    </row>
    <row r="594" spans="1:9" x14ac:dyDescent="0.25">
      <c r="A594" s="29">
        <v>45859</v>
      </c>
      <c r="B594" s="47">
        <v>7</v>
      </c>
      <c r="C594" s="47">
        <v>1</v>
      </c>
      <c r="D594" s="47">
        <v>17</v>
      </c>
      <c r="E594" s="37">
        <v>22.472200000000001</v>
      </c>
      <c r="F594" s="47" t="str">
        <f>IF(AND(RTO__3[[#This Row],[Month]]&gt;4,RTO__3[[#This Row],[Month]]&lt;9,RTO__3[[#This Row],[Day of Week]]&lt;=5,RTO__3[[#This Row],[Hour]]&gt;=16,RTO__3[[#This Row],[Hour]]&lt;=19),"ON","OFF")</f>
        <v>ON</v>
      </c>
      <c r="G594"/>
      <c r="H594"/>
      <c r="I594"/>
    </row>
    <row r="595" spans="1:9" x14ac:dyDescent="0.25">
      <c r="A595" s="29">
        <v>45859</v>
      </c>
      <c r="B595" s="47">
        <v>7</v>
      </c>
      <c r="C595" s="47">
        <v>1</v>
      </c>
      <c r="D595" s="47">
        <v>18</v>
      </c>
      <c r="E595" s="37">
        <v>20.155899999999999</v>
      </c>
      <c r="F595" s="47" t="str">
        <f>IF(AND(RTO__3[[#This Row],[Month]]&gt;4,RTO__3[[#This Row],[Month]]&lt;9,RTO__3[[#This Row],[Day of Week]]&lt;=5,RTO__3[[#This Row],[Hour]]&gt;=16,RTO__3[[#This Row],[Hour]]&lt;=19),"ON","OFF")</f>
        <v>ON</v>
      </c>
      <c r="G595"/>
      <c r="H595"/>
      <c r="I595"/>
    </row>
    <row r="596" spans="1:9" x14ac:dyDescent="0.25">
      <c r="A596" s="29">
        <v>45859</v>
      </c>
      <c r="B596" s="47">
        <v>7</v>
      </c>
      <c r="C596" s="47">
        <v>1</v>
      </c>
      <c r="D596" s="47">
        <v>19</v>
      </c>
      <c r="E596" s="37">
        <v>36.158700000000003</v>
      </c>
      <c r="F596" s="47" t="str">
        <f>IF(AND(RTO__3[[#This Row],[Month]]&gt;4,RTO__3[[#This Row],[Month]]&lt;9,RTO__3[[#This Row],[Day of Week]]&lt;=5,RTO__3[[#This Row],[Hour]]&gt;=16,RTO__3[[#This Row],[Hour]]&lt;=19),"ON","OFF")</f>
        <v>ON</v>
      </c>
      <c r="G596"/>
      <c r="H596"/>
      <c r="I596"/>
    </row>
    <row r="597" spans="1:9" x14ac:dyDescent="0.25">
      <c r="A597" s="29">
        <v>45859</v>
      </c>
      <c r="B597" s="47">
        <v>7</v>
      </c>
      <c r="C597" s="47">
        <v>1</v>
      </c>
      <c r="D597" s="47">
        <v>20</v>
      </c>
      <c r="E597" s="37">
        <v>27.427099999999999</v>
      </c>
      <c r="F597" s="47" t="str">
        <f>IF(AND(RTO__3[[#This Row],[Month]]&gt;4,RTO__3[[#This Row],[Month]]&lt;9,RTO__3[[#This Row],[Day of Week]]&lt;=5,RTO__3[[#This Row],[Hour]]&gt;=16,RTO__3[[#This Row],[Hour]]&lt;=19),"ON","OFF")</f>
        <v>OFF</v>
      </c>
      <c r="G597"/>
      <c r="H597"/>
      <c r="I597"/>
    </row>
    <row r="598" spans="1:9" x14ac:dyDescent="0.25">
      <c r="A598" s="29">
        <v>45859</v>
      </c>
      <c r="B598" s="47">
        <v>7</v>
      </c>
      <c r="C598" s="47">
        <v>1</v>
      </c>
      <c r="D598" s="47">
        <v>21</v>
      </c>
      <c r="E598" s="37">
        <v>30.977499999999999</v>
      </c>
      <c r="F598" s="47" t="str">
        <f>IF(AND(RTO__3[[#This Row],[Month]]&gt;4,RTO__3[[#This Row],[Month]]&lt;9,RTO__3[[#This Row],[Day of Week]]&lt;=5,RTO__3[[#This Row],[Hour]]&gt;=16,RTO__3[[#This Row],[Hour]]&lt;=19),"ON","OFF")</f>
        <v>OFF</v>
      </c>
      <c r="G598"/>
      <c r="H598"/>
      <c r="I598"/>
    </row>
    <row r="599" spans="1:9" x14ac:dyDescent="0.25">
      <c r="A599" s="29">
        <v>45859</v>
      </c>
      <c r="B599" s="47">
        <v>7</v>
      </c>
      <c r="C599" s="47">
        <v>1</v>
      </c>
      <c r="D599" s="47">
        <v>22</v>
      </c>
      <c r="E599" s="37">
        <v>28.247599999999998</v>
      </c>
      <c r="F599" s="47" t="str">
        <f>IF(AND(RTO__3[[#This Row],[Month]]&gt;4,RTO__3[[#This Row],[Month]]&lt;9,RTO__3[[#This Row],[Day of Week]]&lt;=5,RTO__3[[#This Row],[Hour]]&gt;=16,RTO__3[[#This Row],[Hour]]&lt;=19),"ON","OFF")</f>
        <v>OFF</v>
      </c>
      <c r="G599"/>
      <c r="H599"/>
      <c r="I599"/>
    </row>
    <row r="600" spans="1:9" x14ac:dyDescent="0.25">
      <c r="A600" s="29">
        <v>45859</v>
      </c>
      <c r="B600" s="47">
        <v>7</v>
      </c>
      <c r="C600" s="47">
        <v>1</v>
      </c>
      <c r="D600" s="47">
        <v>23</v>
      </c>
      <c r="E600" s="37">
        <v>31.6859</v>
      </c>
      <c r="F600" s="47" t="str">
        <f>IF(AND(RTO__3[[#This Row],[Month]]&gt;4,RTO__3[[#This Row],[Month]]&lt;9,RTO__3[[#This Row],[Day of Week]]&lt;=5,RTO__3[[#This Row],[Hour]]&gt;=16,RTO__3[[#This Row],[Hour]]&lt;=19),"ON","OFF")</f>
        <v>OFF</v>
      </c>
      <c r="G600"/>
      <c r="H600"/>
      <c r="I600"/>
    </row>
    <row r="601" spans="1:9" x14ac:dyDescent="0.25">
      <c r="A601" s="29">
        <v>45859</v>
      </c>
      <c r="B601" s="47">
        <v>7</v>
      </c>
      <c r="C601" s="47">
        <v>1</v>
      </c>
      <c r="D601" s="47">
        <v>24</v>
      </c>
      <c r="E601" s="37">
        <v>31.483799999999999</v>
      </c>
      <c r="F601" s="47" t="str">
        <f>IF(AND(RTO__3[[#This Row],[Month]]&gt;4,RTO__3[[#This Row],[Month]]&lt;9,RTO__3[[#This Row],[Day of Week]]&lt;=5,RTO__3[[#This Row],[Hour]]&gt;=16,RTO__3[[#This Row],[Hour]]&lt;=19),"ON","OFF")</f>
        <v>OFF</v>
      </c>
      <c r="G601"/>
      <c r="H601"/>
      <c r="I601"/>
    </row>
    <row r="602" spans="1:9" x14ac:dyDescent="0.25">
      <c r="A602" s="29">
        <v>45860</v>
      </c>
      <c r="B602" s="47">
        <v>7</v>
      </c>
      <c r="C602" s="47">
        <v>2</v>
      </c>
      <c r="D602" s="47">
        <v>1</v>
      </c>
      <c r="E602" s="37">
        <v>33.561999999999998</v>
      </c>
      <c r="F602" s="47" t="str">
        <f>IF(AND(RTO__3[[#This Row],[Month]]&gt;4,RTO__3[[#This Row],[Month]]&lt;9,RTO__3[[#This Row],[Day of Week]]&lt;=5,RTO__3[[#This Row],[Hour]]&gt;=16,RTO__3[[#This Row],[Hour]]&lt;=19),"ON","OFF")</f>
        <v>OFF</v>
      </c>
      <c r="G602"/>
      <c r="H602"/>
      <c r="I602"/>
    </row>
    <row r="603" spans="1:9" x14ac:dyDescent="0.25">
      <c r="A603" s="29">
        <v>45860</v>
      </c>
      <c r="B603" s="47">
        <v>7</v>
      </c>
      <c r="C603" s="47">
        <v>2</v>
      </c>
      <c r="D603" s="47">
        <v>2</v>
      </c>
      <c r="E603" s="37">
        <v>31.263300000000001</v>
      </c>
      <c r="F603" s="47" t="str">
        <f>IF(AND(RTO__3[[#This Row],[Month]]&gt;4,RTO__3[[#This Row],[Month]]&lt;9,RTO__3[[#This Row],[Day of Week]]&lt;=5,RTO__3[[#This Row],[Hour]]&gt;=16,RTO__3[[#This Row],[Hour]]&lt;=19),"ON","OFF")</f>
        <v>OFF</v>
      </c>
      <c r="G603"/>
      <c r="H603"/>
      <c r="I603"/>
    </row>
    <row r="604" spans="1:9" x14ac:dyDescent="0.25">
      <c r="A604" s="29">
        <v>45860</v>
      </c>
      <c r="B604" s="47">
        <v>7</v>
      </c>
      <c r="C604" s="47">
        <v>2</v>
      </c>
      <c r="D604" s="47">
        <v>3</v>
      </c>
      <c r="E604" s="37">
        <v>30.091999999999999</v>
      </c>
      <c r="F604" s="47" t="str">
        <f>IF(AND(RTO__3[[#This Row],[Month]]&gt;4,RTO__3[[#This Row],[Month]]&lt;9,RTO__3[[#This Row],[Day of Week]]&lt;=5,RTO__3[[#This Row],[Hour]]&gt;=16,RTO__3[[#This Row],[Hour]]&lt;=19),"ON","OFF")</f>
        <v>OFF</v>
      </c>
      <c r="G604"/>
      <c r="H604"/>
      <c r="I604"/>
    </row>
    <row r="605" spans="1:9" x14ac:dyDescent="0.25">
      <c r="A605" s="29">
        <v>45860</v>
      </c>
      <c r="B605" s="47">
        <v>7</v>
      </c>
      <c r="C605" s="47">
        <v>2</v>
      </c>
      <c r="D605" s="47">
        <v>4</v>
      </c>
      <c r="E605" s="37">
        <v>30.8507</v>
      </c>
      <c r="F605" s="47" t="str">
        <f>IF(AND(RTO__3[[#This Row],[Month]]&gt;4,RTO__3[[#This Row],[Month]]&lt;9,RTO__3[[#This Row],[Day of Week]]&lt;=5,RTO__3[[#This Row],[Hour]]&gt;=16,RTO__3[[#This Row],[Hour]]&lt;=19),"ON","OFF")</f>
        <v>OFF</v>
      </c>
      <c r="G605"/>
      <c r="H605"/>
      <c r="I605"/>
    </row>
    <row r="606" spans="1:9" x14ac:dyDescent="0.25">
      <c r="A606" s="29">
        <v>45860</v>
      </c>
      <c r="B606" s="47">
        <v>7</v>
      </c>
      <c r="C606" s="47">
        <v>2</v>
      </c>
      <c r="D606" s="47">
        <v>5</v>
      </c>
      <c r="E606" s="37">
        <v>33.790100000000002</v>
      </c>
      <c r="F606" s="47" t="str">
        <f>IF(AND(RTO__3[[#This Row],[Month]]&gt;4,RTO__3[[#This Row],[Month]]&lt;9,RTO__3[[#This Row],[Day of Week]]&lt;=5,RTO__3[[#This Row],[Hour]]&gt;=16,RTO__3[[#This Row],[Hour]]&lt;=19),"ON","OFF")</f>
        <v>OFF</v>
      </c>
      <c r="G606"/>
      <c r="H606"/>
      <c r="I606"/>
    </row>
    <row r="607" spans="1:9" x14ac:dyDescent="0.25">
      <c r="A607" s="29">
        <v>45860</v>
      </c>
      <c r="B607" s="47">
        <v>7</v>
      </c>
      <c r="C607" s="47">
        <v>2</v>
      </c>
      <c r="D607" s="47">
        <v>6</v>
      </c>
      <c r="E607" s="37">
        <v>34.875100000000003</v>
      </c>
      <c r="F607" s="47" t="str">
        <f>IF(AND(RTO__3[[#This Row],[Month]]&gt;4,RTO__3[[#This Row],[Month]]&lt;9,RTO__3[[#This Row],[Day of Week]]&lt;=5,RTO__3[[#This Row],[Hour]]&gt;=16,RTO__3[[#This Row],[Hour]]&lt;=19),"ON","OFF")</f>
        <v>OFF</v>
      </c>
      <c r="G607"/>
      <c r="H607"/>
      <c r="I607"/>
    </row>
    <row r="608" spans="1:9" x14ac:dyDescent="0.25">
      <c r="A608" s="29">
        <v>45860</v>
      </c>
      <c r="B608" s="47">
        <v>7</v>
      </c>
      <c r="C608" s="47">
        <v>2</v>
      </c>
      <c r="D608" s="47">
        <v>7</v>
      </c>
      <c r="E608" s="37">
        <v>23.934000000000001</v>
      </c>
      <c r="F608" s="47" t="str">
        <f>IF(AND(RTO__3[[#This Row],[Month]]&gt;4,RTO__3[[#This Row],[Month]]&lt;9,RTO__3[[#This Row],[Day of Week]]&lt;=5,RTO__3[[#This Row],[Hour]]&gt;=16,RTO__3[[#This Row],[Hour]]&lt;=19),"ON","OFF")</f>
        <v>OFF</v>
      </c>
      <c r="G608"/>
      <c r="H608"/>
      <c r="I608"/>
    </row>
    <row r="609" spans="1:9" x14ac:dyDescent="0.25">
      <c r="A609" s="29">
        <v>45860</v>
      </c>
      <c r="B609" s="47">
        <v>7</v>
      </c>
      <c r="C609" s="47">
        <v>2</v>
      </c>
      <c r="D609" s="47">
        <v>8</v>
      </c>
      <c r="E609" s="37">
        <v>26.018699999999999</v>
      </c>
      <c r="F609" s="47" t="str">
        <f>IF(AND(RTO__3[[#This Row],[Month]]&gt;4,RTO__3[[#This Row],[Month]]&lt;9,RTO__3[[#This Row],[Day of Week]]&lt;=5,RTO__3[[#This Row],[Hour]]&gt;=16,RTO__3[[#This Row],[Hour]]&lt;=19),"ON","OFF")</f>
        <v>OFF</v>
      </c>
      <c r="G609"/>
      <c r="H609"/>
      <c r="I609"/>
    </row>
    <row r="610" spans="1:9" x14ac:dyDescent="0.25">
      <c r="A610" s="29">
        <v>45860</v>
      </c>
      <c r="B610" s="47">
        <v>7</v>
      </c>
      <c r="C610" s="47">
        <v>2</v>
      </c>
      <c r="D610" s="47">
        <v>9</v>
      </c>
      <c r="E610" s="37">
        <v>21.146000000000001</v>
      </c>
      <c r="F610" s="47" t="str">
        <f>IF(AND(RTO__3[[#This Row],[Month]]&gt;4,RTO__3[[#This Row],[Month]]&lt;9,RTO__3[[#This Row],[Day of Week]]&lt;=5,RTO__3[[#This Row],[Hour]]&gt;=16,RTO__3[[#This Row],[Hour]]&lt;=19),"ON","OFF")</f>
        <v>OFF</v>
      </c>
      <c r="G610"/>
      <c r="H610"/>
      <c r="I610"/>
    </row>
    <row r="611" spans="1:9" x14ac:dyDescent="0.25">
      <c r="A611" s="29">
        <v>45860</v>
      </c>
      <c r="B611" s="47">
        <v>7</v>
      </c>
      <c r="C611" s="47">
        <v>2</v>
      </c>
      <c r="D611" s="47">
        <v>10</v>
      </c>
      <c r="E611" s="37">
        <v>21.543900000000001</v>
      </c>
      <c r="F611" s="47" t="str">
        <f>IF(AND(RTO__3[[#This Row],[Month]]&gt;4,RTO__3[[#This Row],[Month]]&lt;9,RTO__3[[#This Row],[Day of Week]]&lt;=5,RTO__3[[#This Row],[Hour]]&gt;=16,RTO__3[[#This Row],[Hour]]&lt;=19),"ON","OFF")</f>
        <v>OFF</v>
      </c>
      <c r="G611"/>
      <c r="H611"/>
      <c r="I611"/>
    </row>
    <row r="612" spans="1:9" x14ac:dyDescent="0.25">
      <c r="A612" s="29">
        <v>45860</v>
      </c>
      <c r="B612" s="47">
        <v>7</v>
      </c>
      <c r="C612" s="47">
        <v>2</v>
      </c>
      <c r="D612" s="47">
        <v>11</v>
      </c>
      <c r="E612" s="37">
        <v>21.6816</v>
      </c>
      <c r="F612" s="47" t="str">
        <f>IF(AND(RTO__3[[#This Row],[Month]]&gt;4,RTO__3[[#This Row],[Month]]&lt;9,RTO__3[[#This Row],[Day of Week]]&lt;=5,RTO__3[[#This Row],[Hour]]&gt;=16,RTO__3[[#This Row],[Hour]]&lt;=19),"ON","OFF")</f>
        <v>OFF</v>
      </c>
      <c r="G612"/>
      <c r="H612"/>
      <c r="I612"/>
    </row>
    <row r="613" spans="1:9" x14ac:dyDescent="0.25">
      <c r="A613" s="29">
        <v>45860</v>
      </c>
      <c r="B613" s="47">
        <v>7</v>
      </c>
      <c r="C613" s="47">
        <v>2</v>
      </c>
      <c r="D613" s="47">
        <v>12</v>
      </c>
      <c r="E613" s="37">
        <v>22.829000000000001</v>
      </c>
      <c r="F613" s="47" t="str">
        <f>IF(AND(RTO__3[[#This Row],[Month]]&gt;4,RTO__3[[#This Row],[Month]]&lt;9,RTO__3[[#This Row],[Day of Week]]&lt;=5,RTO__3[[#This Row],[Hour]]&gt;=16,RTO__3[[#This Row],[Hour]]&lt;=19),"ON","OFF")</f>
        <v>OFF</v>
      </c>
      <c r="G613"/>
      <c r="H613"/>
      <c r="I613"/>
    </row>
    <row r="614" spans="1:9" x14ac:dyDescent="0.25">
      <c r="A614" s="29">
        <v>45860</v>
      </c>
      <c r="B614" s="47">
        <v>7</v>
      </c>
      <c r="C614" s="47">
        <v>2</v>
      </c>
      <c r="D614" s="47">
        <v>13</v>
      </c>
      <c r="E614" s="37">
        <v>24.6111</v>
      </c>
      <c r="F614" s="47" t="str">
        <f>IF(AND(RTO__3[[#This Row],[Month]]&gt;4,RTO__3[[#This Row],[Month]]&lt;9,RTO__3[[#This Row],[Day of Week]]&lt;=5,RTO__3[[#This Row],[Hour]]&gt;=16,RTO__3[[#This Row],[Hour]]&lt;=19),"ON","OFF")</f>
        <v>OFF</v>
      </c>
      <c r="G614"/>
      <c r="H614"/>
      <c r="I614"/>
    </row>
    <row r="615" spans="1:9" x14ac:dyDescent="0.25">
      <c r="A615" s="29">
        <v>45860</v>
      </c>
      <c r="B615" s="47">
        <v>7</v>
      </c>
      <c r="C615" s="47">
        <v>2</v>
      </c>
      <c r="D615" s="47">
        <v>14</v>
      </c>
      <c r="E615" s="37">
        <v>23.773399999999999</v>
      </c>
      <c r="F615" s="47" t="str">
        <f>IF(AND(RTO__3[[#This Row],[Month]]&gt;4,RTO__3[[#This Row],[Month]]&lt;9,RTO__3[[#This Row],[Day of Week]]&lt;=5,RTO__3[[#This Row],[Hour]]&gt;=16,RTO__3[[#This Row],[Hour]]&lt;=19),"ON","OFF")</f>
        <v>OFF</v>
      </c>
      <c r="G615"/>
      <c r="H615"/>
      <c r="I615"/>
    </row>
    <row r="616" spans="1:9" x14ac:dyDescent="0.25">
      <c r="A616" s="29">
        <v>45860</v>
      </c>
      <c r="B616" s="47">
        <v>7</v>
      </c>
      <c r="C616" s="47">
        <v>2</v>
      </c>
      <c r="D616" s="47">
        <v>15</v>
      </c>
      <c r="E616" s="37">
        <v>22.386700000000001</v>
      </c>
      <c r="F616" s="47" t="str">
        <f>IF(AND(RTO__3[[#This Row],[Month]]&gt;4,RTO__3[[#This Row],[Month]]&lt;9,RTO__3[[#This Row],[Day of Week]]&lt;=5,RTO__3[[#This Row],[Hour]]&gt;=16,RTO__3[[#This Row],[Hour]]&lt;=19),"ON","OFF")</f>
        <v>OFF</v>
      </c>
      <c r="G616"/>
      <c r="H616"/>
      <c r="I616"/>
    </row>
    <row r="617" spans="1:9" x14ac:dyDescent="0.25">
      <c r="A617" s="29">
        <v>45860</v>
      </c>
      <c r="B617" s="47">
        <v>7</v>
      </c>
      <c r="C617" s="47">
        <v>2</v>
      </c>
      <c r="D617" s="47">
        <v>16</v>
      </c>
      <c r="E617" s="37">
        <v>25.114999999999998</v>
      </c>
      <c r="F617" s="47" t="str">
        <f>IF(AND(RTO__3[[#This Row],[Month]]&gt;4,RTO__3[[#This Row],[Month]]&lt;9,RTO__3[[#This Row],[Day of Week]]&lt;=5,RTO__3[[#This Row],[Hour]]&gt;=16,RTO__3[[#This Row],[Hour]]&lt;=19),"ON","OFF")</f>
        <v>ON</v>
      </c>
      <c r="G617"/>
      <c r="H617"/>
      <c r="I617"/>
    </row>
    <row r="618" spans="1:9" x14ac:dyDescent="0.25">
      <c r="A618" s="29">
        <v>45860</v>
      </c>
      <c r="B618" s="47">
        <v>7</v>
      </c>
      <c r="C618" s="47">
        <v>2</v>
      </c>
      <c r="D618" s="47">
        <v>17</v>
      </c>
      <c r="E618" s="37">
        <v>20.3581</v>
      </c>
      <c r="F618" s="47" t="str">
        <f>IF(AND(RTO__3[[#This Row],[Month]]&gt;4,RTO__3[[#This Row],[Month]]&lt;9,RTO__3[[#This Row],[Day of Week]]&lt;=5,RTO__3[[#This Row],[Hour]]&gt;=16,RTO__3[[#This Row],[Hour]]&lt;=19),"ON","OFF")</f>
        <v>ON</v>
      </c>
      <c r="G618"/>
      <c r="H618"/>
      <c r="I618"/>
    </row>
    <row r="619" spans="1:9" x14ac:dyDescent="0.25">
      <c r="A619" s="29">
        <v>45860</v>
      </c>
      <c r="B619" s="47">
        <v>7</v>
      </c>
      <c r="C619" s="47">
        <v>2</v>
      </c>
      <c r="D619" s="47">
        <v>18</v>
      </c>
      <c r="E619" s="37">
        <v>18.383500000000002</v>
      </c>
      <c r="F619" s="47" t="str">
        <f>IF(AND(RTO__3[[#This Row],[Month]]&gt;4,RTO__3[[#This Row],[Month]]&lt;9,RTO__3[[#This Row],[Day of Week]]&lt;=5,RTO__3[[#This Row],[Hour]]&gt;=16,RTO__3[[#This Row],[Hour]]&lt;=19),"ON","OFF")</f>
        <v>ON</v>
      </c>
      <c r="G619"/>
      <c r="H619"/>
      <c r="I619"/>
    </row>
    <row r="620" spans="1:9" x14ac:dyDescent="0.25">
      <c r="A620" s="29">
        <v>45860</v>
      </c>
      <c r="B620" s="47">
        <v>7</v>
      </c>
      <c r="C620" s="47">
        <v>2</v>
      </c>
      <c r="D620" s="47">
        <v>19</v>
      </c>
      <c r="E620" s="37">
        <v>24.8202</v>
      </c>
      <c r="F620" s="47" t="str">
        <f>IF(AND(RTO__3[[#This Row],[Month]]&gt;4,RTO__3[[#This Row],[Month]]&lt;9,RTO__3[[#This Row],[Day of Week]]&lt;=5,RTO__3[[#This Row],[Hour]]&gt;=16,RTO__3[[#This Row],[Hour]]&lt;=19),"ON","OFF")</f>
        <v>ON</v>
      </c>
      <c r="G620"/>
      <c r="H620"/>
      <c r="I620"/>
    </row>
    <row r="621" spans="1:9" x14ac:dyDescent="0.25">
      <c r="A621" s="29">
        <v>45860</v>
      </c>
      <c r="B621" s="47">
        <v>7</v>
      </c>
      <c r="C621" s="47">
        <v>2</v>
      </c>
      <c r="D621" s="47">
        <v>20</v>
      </c>
      <c r="E621" s="37">
        <v>29.326699999999999</v>
      </c>
      <c r="F621" s="47" t="str">
        <f>IF(AND(RTO__3[[#This Row],[Month]]&gt;4,RTO__3[[#This Row],[Month]]&lt;9,RTO__3[[#This Row],[Day of Week]]&lt;=5,RTO__3[[#This Row],[Hour]]&gt;=16,RTO__3[[#This Row],[Hour]]&lt;=19),"ON","OFF")</f>
        <v>OFF</v>
      </c>
      <c r="G621"/>
      <c r="H621"/>
      <c r="I621"/>
    </row>
    <row r="622" spans="1:9" x14ac:dyDescent="0.25">
      <c r="A622" s="29">
        <v>45860</v>
      </c>
      <c r="B622" s="47">
        <v>7</v>
      </c>
      <c r="C622" s="47">
        <v>2</v>
      </c>
      <c r="D622" s="47">
        <v>21</v>
      </c>
      <c r="E622" s="37">
        <v>18.111899999999999</v>
      </c>
      <c r="F622" s="47" t="str">
        <f>IF(AND(RTO__3[[#This Row],[Month]]&gt;4,RTO__3[[#This Row],[Month]]&lt;9,RTO__3[[#This Row],[Day of Week]]&lt;=5,RTO__3[[#This Row],[Hour]]&gt;=16,RTO__3[[#This Row],[Hour]]&lt;=19),"ON","OFF")</f>
        <v>OFF</v>
      </c>
      <c r="G622"/>
      <c r="H622"/>
      <c r="I622"/>
    </row>
    <row r="623" spans="1:9" x14ac:dyDescent="0.25">
      <c r="A623" s="29">
        <v>45860</v>
      </c>
      <c r="B623" s="47">
        <v>7</v>
      </c>
      <c r="C623" s="47">
        <v>2</v>
      </c>
      <c r="D623" s="47">
        <v>22</v>
      </c>
      <c r="E623" s="37">
        <v>18.6645</v>
      </c>
      <c r="F623" s="47" t="str">
        <f>IF(AND(RTO__3[[#This Row],[Month]]&gt;4,RTO__3[[#This Row],[Month]]&lt;9,RTO__3[[#This Row],[Day of Week]]&lt;=5,RTO__3[[#This Row],[Hour]]&gt;=16,RTO__3[[#This Row],[Hour]]&lt;=19),"ON","OFF")</f>
        <v>OFF</v>
      </c>
      <c r="G623"/>
      <c r="H623"/>
      <c r="I623"/>
    </row>
    <row r="624" spans="1:9" x14ac:dyDescent="0.25">
      <c r="A624" s="29">
        <v>45860</v>
      </c>
      <c r="B624" s="47">
        <v>7</v>
      </c>
      <c r="C624" s="47">
        <v>2</v>
      </c>
      <c r="D624" s="47">
        <v>23</v>
      </c>
      <c r="E624" s="37">
        <v>26.466200000000001</v>
      </c>
      <c r="F624" s="47" t="str">
        <f>IF(AND(RTO__3[[#This Row],[Month]]&gt;4,RTO__3[[#This Row],[Month]]&lt;9,RTO__3[[#This Row],[Day of Week]]&lt;=5,RTO__3[[#This Row],[Hour]]&gt;=16,RTO__3[[#This Row],[Hour]]&lt;=19),"ON","OFF")</f>
        <v>OFF</v>
      </c>
      <c r="G624"/>
      <c r="H624"/>
      <c r="I624"/>
    </row>
    <row r="625" spans="1:9" x14ac:dyDescent="0.25">
      <c r="A625" s="29">
        <v>45860</v>
      </c>
      <c r="B625" s="47">
        <v>7</v>
      </c>
      <c r="C625" s="47">
        <v>2</v>
      </c>
      <c r="D625" s="47">
        <v>24</v>
      </c>
      <c r="E625" s="37">
        <v>25.354700000000001</v>
      </c>
      <c r="F625" s="47" t="str">
        <f>IF(AND(RTO__3[[#This Row],[Month]]&gt;4,RTO__3[[#This Row],[Month]]&lt;9,RTO__3[[#This Row],[Day of Week]]&lt;=5,RTO__3[[#This Row],[Hour]]&gt;=16,RTO__3[[#This Row],[Hour]]&lt;=19),"ON","OFF")</f>
        <v>OFF</v>
      </c>
      <c r="G625"/>
      <c r="H625"/>
      <c r="I625"/>
    </row>
    <row r="626" spans="1:9" x14ac:dyDescent="0.25">
      <c r="A626" s="29">
        <v>45861</v>
      </c>
      <c r="B626" s="47">
        <v>7</v>
      </c>
      <c r="C626" s="47">
        <v>3</v>
      </c>
      <c r="D626" s="47">
        <v>1</v>
      </c>
      <c r="E626" s="37">
        <v>30.715499999999999</v>
      </c>
      <c r="F626" s="47" t="str">
        <f>IF(AND(RTO__3[[#This Row],[Month]]&gt;4,RTO__3[[#This Row],[Month]]&lt;9,RTO__3[[#This Row],[Day of Week]]&lt;=5,RTO__3[[#This Row],[Hour]]&gt;=16,RTO__3[[#This Row],[Hour]]&lt;=19),"ON","OFF")</f>
        <v>OFF</v>
      </c>
      <c r="G626"/>
      <c r="H626"/>
      <c r="I626"/>
    </row>
    <row r="627" spans="1:9" x14ac:dyDescent="0.25">
      <c r="A627" s="29">
        <v>45861</v>
      </c>
      <c r="B627" s="47">
        <v>7</v>
      </c>
      <c r="C627" s="47">
        <v>3</v>
      </c>
      <c r="D627" s="47">
        <v>2</v>
      </c>
      <c r="E627" s="37">
        <v>25.1706</v>
      </c>
      <c r="F627" s="47" t="str">
        <f>IF(AND(RTO__3[[#This Row],[Month]]&gt;4,RTO__3[[#This Row],[Month]]&lt;9,RTO__3[[#This Row],[Day of Week]]&lt;=5,RTO__3[[#This Row],[Hour]]&gt;=16,RTO__3[[#This Row],[Hour]]&lt;=19),"ON","OFF")</f>
        <v>OFF</v>
      </c>
      <c r="G627"/>
      <c r="H627"/>
      <c r="I627"/>
    </row>
    <row r="628" spans="1:9" x14ac:dyDescent="0.25">
      <c r="A628" s="29">
        <v>45861</v>
      </c>
      <c r="B628" s="47">
        <v>7</v>
      </c>
      <c r="C628" s="47">
        <v>3</v>
      </c>
      <c r="D628" s="47">
        <v>3</v>
      </c>
      <c r="E628" s="37">
        <v>19.458200000000001</v>
      </c>
      <c r="F628" s="47" t="str">
        <f>IF(AND(RTO__3[[#This Row],[Month]]&gt;4,RTO__3[[#This Row],[Month]]&lt;9,RTO__3[[#This Row],[Day of Week]]&lt;=5,RTO__3[[#This Row],[Hour]]&gt;=16,RTO__3[[#This Row],[Hour]]&lt;=19),"ON","OFF")</f>
        <v>OFF</v>
      </c>
      <c r="G628"/>
      <c r="H628"/>
      <c r="I628"/>
    </row>
    <row r="629" spans="1:9" x14ac:dyDescent="0.25">
      <c r="A629" s="29">
        <v>45861</v>
      </c>
      <c r="B629" s="47">
        <v>7</v>
      </c>
      <c r="C629" s="47">
        <v>3</v>
      </c>
      <c r="D629" s="47">
        <v>4</v>
      </c>
      <c r="E629" s="37">
        <v>23.374600000000001</v>
      </c>
      <c r="F629" s="47" t="str">
        <f>IF(AND(RTO__3[[#This Row],[Month]]&gt;4,RTO__3[[#This Row],[Month]]&lt;9,RTO__3[[#This Row],[Day of Week]]&lt;=5,RTO__3[[#This Row],[Hour]]&gt;=16,RTO__3[[#This Row],[Hour]]&lt;=19),"ON","OFF")</f>
        <v>OFF</v>
      </c>
      <c r="G629"/>
      <c r="H629"/>
      <c r="I629"/>
    </row>
    <row r="630" spans="1:9" x14ac:dyDescent="0.25">
      <c r="A630" s="29">
        <v>45861</v>
      </c>
      <c r="B630" s="47">
        <v>7</v>
      </c>
      <c r="C630" s="47">
        <v>3</v>
      </c>
      <c r="D630" s="47">
        <v>5</v>
      </c>
      <c r="E630" s="37">
        <v>22.790600000000001</v>
      </c>
      <c r="F630" s="47" t="str">
        <f>IF(AND(RTO__3[[#This Row],[Month]]&gt;4,RTO__3[[#This Row],[Month]]&lt;9,RTO__3[[#This Row],[Day of Week]]&lt;=5,RTO__3[[#This Row],[Hour]]&gt;=16,RTO__3[[#This Row],[Hour]]&lt;=19),"ON","OFF")</f>
        <v>OFF</v>
      </c>
      <c r="G630"/>
      <c r="H630"/>
      <c r="I630"/>
    </row>
    <row r="631" spans="1:9" x14ac:dyDescent="0.25">
      <c r="A631" s="29">
        <v>45861</v>
      </c>
      <c r="B631" s="47">
        <v>7</v>
      </c>
      <c r="C631" s="47">
        <v>3</v>
      </c>
      <c r="D631" s="47">
        <v>6</v>
      </c>
      <c r="E631" s="37">
        <v>32.4208</v>
      </c>
      <c r="F631" s="47" t="str">
        <f>IF(AND(RTO__3[[#This Row],[Month]]&gt;4,RTO__3[[#This Row],[Month]]&lt;9,RTO__3[[#This Row],[Day of Week]]&lt;=5,RTO__3[[#This Row],[Hour]]&gt;=16,RTO__3[[#This Row],[Hour]]&lt;=19),"ON","OFF")</f>
        <v>OFF</v>
      </c>
      <c r="G631"/>
      <c r="H631"/>
      <c r="I631"/>
    </row>
    <row r="632" spans="1:9" x14ac:dyDescent="0.25">
      <c r="A632" s="29">
        <v>45861</v>
      </c>
      <c r="B632" s="47">
        <v>7</v>
      </c>
      <c r="C632" s="47">
        <v>3</v>
      </c>
      <c r="D632" s="47">
        <v>7</v>
      </c>
      <c r="E632" s="37">
        <v>27.9757</v>
      </c>
      <c r="F632" s="47" t="str">
        <f>IF(AND(RTO__3[[#This Row],[Month]]&gt;4,RTO__3[[#This Row],[Month]]&lt;9,RTO__3[[#This Row],[Day of Week]]&lt;=5,RTO__3[[#This Row],[Hour]]&gt;=16,RTO__3[[#This Row],[Hour]]&lt;=19),"ON","OFF")</f>
        <v>OFF</v>
      </c>
      <c r="G632"/>
      <c r="H632"/>
      <c r="I632"/>
    </row>
    <row r="633" spans="1:9" x14ac:dyDescent="0.25">
      <c r="A633" s="29">
        <v>45861</v>
      </c>
      <c r="B633" s="47">
        <v>7</v>
      </c>
      <c r="C633" s="47">
        <v>3</v>
      </c>
      <c r="D633" s="47">
        <v>8</v>
      </c>
      <c r="E633" s="37">
        <v>21.3307</v>
      </c>
      <c r="F633" s="47" t="str">
        <f>IF(AND(RTO__3[[#This Row],[Month]]&gt;4,RTO__3[[#This Row],[Month]]&lt;9,RTO__3[[#This Row],[Day of Week]]&lt;=5,RTO__3[[#This Row],[Hour]]&gt;=16,RTO__3[[#This Row],[Hour]]&lt;=19),"ON","OFF")</f>
        <v>OFF</v>
      </c>
      <c r="G633"/>
      <c r="H633"/>
      <c r="I633"/>
    </row>
    <row r="634" spans="1:9" x14ac:dyDescent="0.25">
      <c r="A634" s="29">
        <v>45861</v>
      </c>
      <c r="B634" s="47">
        <v>7</v>
      </c>
      <c r="C634" s="47">
        <v>3</v>
      </c>
      <c r="D634" s="47">
        <v>9</v>
      </c>
      <c r="E634" s="37">
        <v>21.7638</v>
      </c>
      <c r="F634" s="47" t="str">
        <f>IF(AND(RTO__3[[#This Row],[Month]]&gt;4,RTO__3[[#This Row],[Month]]&lt;9,RTO__3[[#This Row],[Day of Week]]&lt;=5,RTO__3[[#This Row],[Hour]]&gt;=16,RTO__3[[#This Row],[Hour]]&lt;=19),"ON","OFF")</f>
        <v>OFF</v>
      </c>
      <c r="G634"/>
      <c r="H634"/>
      <c r="I634"/>
    </row>
    <row r="635" spans="1:9" x14ac:dyDescent="0.25">
      <c r="A635" s="29">
        <v>45861</v>
      </c>
      <c r="B635" s="47">
        <v>7</v>
      </c>
      <c r="C635" s="47">
        <v>3</v>
      </c>
      <c r="D635" s="47">
        <v>10</v>
      </c>
      <c r="E635" s="37">
        <v>18.7742</v>
      </c>
      <c r="F635" s="47" t="str">
        <f>IF(AND(RTO__3[[#This Row],[Month]]&gt;4,RTO__3[[#This Row],[Month]]&lt;9,RTO__3[[#This Row],[Day of Week]]&lt;=5,RTO__3[[#This Row],[Hour]]&gt;=16,RTO__3[[#This Row],[Hour]]&lt;=19),"ON","OFF")</f>
        <v>OFF</v>
      </c>
      <c r="G635"/>
      <c r="H635"/>
      <c r="I635"/>
    </row>
    <row r="636" spans="1:9" x14ac:dyDescent="0.25">
      <c r="A636" s="29">
        <v>45861</v>
      </c>
      <c r="B636" s="47">
        <v>7</v>
      </c>
      <c r="C636" s="47">
        <v>3</v>
      </c>
      <c r="D636" s="47">
        <v>11</v>
      </c>
      <c r="E636" s="37">
        <v>19.127400000000002</v>
      </c>
      <c r="F636" s="47" t="str">
        <f>IF(AND(RTO__3[[#This Row],[Month]]&gt;4,RTO__3[[#This Row],[Month]]&lt;9,RTO__3[[#This Row],[Day of Week]]&lt;=5,RTO__3[[#This Row],[Hour]]&gt;=16,RTO__3[[#This Row],[Hour]]&lt;=19),"ON","OFF")</f>
        <v>OFF</v>
      </c>
      <c r="G636"/>
      <c r="H636"/>
      <c r="I636"/>
    </row>
    <row r="637" spans="1:9" x14ac:dyDescent="0.25">
      <c r="A637" s="29">
        <v>45861</v>
      </c>
      <c r="B637" s="47">
        <v>7</v>
      </c>
      <c r="C637" s="47">
        <v>3</v>
      </c>
      <c r="D637" s="47">
        <v>12</v>
      </c>
      <c r="E637" s="37">
        <v>17.192900000000002</v>
      </c>
      <c r="F637" s="47" t="str">
        <f>IF(AND(RTO__3[[#This Row],[Month]]&gt;4,RTO__3[[#This Row],[Month]]&lt;9,RTO__3[[#This Row],[Day of Week]]&lt;=5,RTO__3[[#This Row],[Hour]]&gt;=16,RTO__3[[#This Row],[Hour]]&lt;=19),"ON","OFF")</f>
        <v>OFF</v>
      </c>
      <c r="G637"/>
      <c r="H637"/>
      <c r="I637"/>
    </row>
    <row r="638" spans="1:9" x14ac:dyDescent="0.25">
      <c r="A638" s="29">
        <v>45861</v>
      </c>
      <c r="B638" s="47">
        <v>7</v>
      </c>
      <c r="C638" s="47">
        <v>3</v>
      </c>
      <c r="D638" s="47">
        <v>13</v>
      </c>
      <c r="E638" s="37">
        <v>19.010999999999999</v>
      </c>
      <c r="F638" s="47" t="str">
        <f>IF(AND(RTO__3[[#This Row],[Month]]&gt;4,RTO__3[[#This Row],[Month]]&lt;9,RTO__3[[#This Row],[Day of Week]]&lt;=5,RTO__3[[#This Row],[Hour]]&gt;=16,RTO__3[[#This Row],[Hour]]&lt;=19),"ON","OFF")</f>
        <v>OFF</v>
      </c>
      <c r="G638"/>
      <c r="H638"/>
      <c r="I638"/>
    </row>
    <row r="639" spans="1:9" x14ac:dyDescent="0.25">
      <c r="A639" s="29">
        <v>45861</v>
      </c>
      <c r="B639" s="47">
        <v>7</v>
      </c>
      <c r="C639" s="47">
        <v>3</v>
      </c>
      <c r="D639" s="47">
        <v>14</v>
      </c>
      <c r="E639" s="37">
        <v>20.168500000000002</v>
      </c>
      <c r="F639" s="47" t="str">
        <f>IF(AND(RTO__3[[#This Row],[Month]]&gt;4,RTO__3[[#This Row],[Month]]&lt;9,RTO__3[[#This Row],[Day of Week]]&lt;=5,RTO__3[[#This Row],[Hour]]&gt;=16,RTO__3[[#This Row],[Hour]]&lt;=19),"ON","OFF")</f>
        <v>OFF</v>
      </c>
      <c r="G639"/>
      <c r="H639"/>
      <c r="I639"/>
    </row>
    <row r="640" spans="1:9" x14ac:dyDescent="0.25">
      <c r="A640" s="29">
        <v>45861</v>
      </c>
      <c r="B640" s="47">
        <v>7</v>
      </c>
      <c r="C640" s="47">
        <v>3</v>
      </c>
      <c r="D640" s="47">
        <v>15</v>
      </c>
      <c r="E640" s="37">
        <v>20.688199999999998</v>
      </c>
      <c r="F640" s="47" t="str">
        <f>IF(AND(RTO__3[[#This Row],[Month]]&gt;4,RTO__3[[#This Row],[Month]]&lt;9,RTO__3[[#This Row],[Day of Week]]&lt;=5,RTO__3[[#This Row],[Hour]]&gt;=16,RTO__3[[#This Row],[Hour]]&lt;=19),"ON","OFF")</f>
        <v>OFF</v>
      </c>
      <c r="G640"/>
      <c r="H640"/>
      <c r="I640"/>
    </row>
    <row r="641" spans="1:9" x14ac:dyDescent="0.25">
      <c r="A641" s="29">
        <v>45861</v>
      </c>
      <c r="B641" s="47">
        <v>7</v>
      </c>
      <c r="C641" s="47">
        <v>3</v>
      </c>
      <c r="D641" s="47">
        <v>16</v>
      </c>
      <c r="E641" s="37">
        <v>18.3352</v>
      </c>
      <c r="F641" s="47" t="str">
        <f>IF(AND(RTO__3[[#This Row],[Month]]&gt;4,RTO__3[[#This Row],[Month]]&lt;9,RTO__3[[#This Row],[Day of Week]]&lt;=5,RTO__3[[#This Row],[Hour]]&gt;=16,RTO__3[[#This Row],[Hour]]&lt;=19),"ON","OFF")</f>
        <v>ON</v>
      </c>
      <c r="G641"/>
      <c r="H641"/>
      <c r="I641"/>
    </row>
    <row r="642" spans="1:9" x14ac:dyDescent="0.25">
      <c r="A642" s="29">
        <v>45861</v>
      </c>
      <c r="B642" s="47">
        <v>7</v>
      </c>
      <c r="C642" s="47">
        <v>3</v>
      </c>
      <c r="D642" s="47">
        <v>17</v>
      </c>
      <c r="E642" s="37">
        <v>18.935300000000002</v>
      </c>
      <c r="F642" s="47" t="str">
        <f>IF(AND(RTO__3[[#This Row],[Month]]&gt;4,RTO__3[[#This Row],[Month]]&lt;9,RTO__3[[#This Row],[Day of Week]]&lt;=5,RTO__3[[#This Row],[Hour]]&gt;=16,RTO__3[[#This Row],[Hour]]&lt;=19),"ON","OFF")</f>
        <v>ON</v>
      </c>
      <c r="G642"/>
      <c r="H642"/>
      <c r="I642"/>
    </row>
    <row r="643" spans="1:9" x14ac:dyDescent="0.25">
      <c r="A643" s="29">
        <v>45861</v>
      </c>
      <c r="B643" s="47">
        <v>7</v>
      </c>
      <c r="C643" s="47">
        <v>3</v>
      </c>
      <c r="D643" s="47">
        <v>18</v>
      </c>
      <c r="E643" s="37">
        <v>23.278300000000002</v>
      </c>
      <c r="F643" s="47" t="str">
        <f>IF(AND(RTO__3[[#This Row],[Month]]&gt;4,RTO__3[[#This Row],[Month]]&lt;9,RTO__3[[#This Row],[Day of Week]]&lt;=5,RTO__3[[#This Row],[Hour]]&gt;=16,RTO__3[[#This Row],[Hour]]&lt;=19),"ON","OFF")</f>
        <v>ON</v>
      </c>
      <c r="G643"/>
      <c r="H643"/>
      <c r="I643"/>
    </row>
    <row r="644" spans="1:9" x14ac:dyDescent="0.25">
      <c r="A644" s="29">
        <v>45861</v>
      </c>
      <c r="B644" s="47">
        <v>7</v>
      </c>
      <c r="C644" s="47">
        <v>3</v>
      </c>
      <c r="D644" s="47">
        <v>19</v>
      </c>
      <c r="E644" s="37">
        <v>36.693100000000001</v>
      </c>
      <c r="F644" s="47" t="str">
        <f>IF(AND(RTO__3[[#This Row],[Month]]&gt;4,RTO__3[[#This Row],[Month]]&lt;9,RTO__3[[#This Row],[Day of Week]]&lt;=5,RTO__3[[#This Row],[Hour]]&gt;=16,RTO__3[[#This Row],[Hour]]&lt;=19),"ON","OFF")</f>
        <v>ON</v>
      </c>
      <c r="G644"/>
      <c r="H644"/>
      <c r="I644"/>
    </row>
    <row r="645" spans="1:9" x14ac:dyDescent="0.25">
      <c r="A645" s="29">
        <v>45861</v>
      </c>
      <c r="B645" s="47">
        <v>7</v>
      </c>
      <c r="C645" s="47">
        <v>3</v>
      </c>
      <c r="D645" s="47">
        <v>20</v>
      </c>
      <c r="E645" s="37">
        <v>33.689</v>
      </c>
      <c r="F645" s="47" t="str">
        <f>IF(AND(RTO__3[[#This Row],[Month]]&gt;4,RTO__3[[#This Row],[Month]]&lt;9,RTO__3[[#This Row],[Day of Week]]&lt;=5,RTO__3[[#This Row],[Hour]]&gt;=16,RTO__3[[#This Row],[Hour]]&lt;=19),"ON","OFF")</f>
        <v>OFF</v>
      </c>
      <c r="G645"/>
      <c r="H645"/>
      <c r="I645"/>
    </row>
    <row r="646" spans="1:9" x14ac:dyDescent="0.25">
      <c r="A646" s="29">
        <v>45861</v>
      </c>
      <c r="B646" s="47">
        <v>7</v>
      </c>
      <c r="C646" s="47">
        <v>3</v>
      </c>
      <c r="D646" s="47">
        <v>21</v>
      </c>
      <c r="E646" s="37">
        <v>37.394100000000002</v>
      </c>
      <c r="F646" s="47" t="str">
        <f>IF(AND(RTO__3[[#This Row],[Month]]&gt;4,RTO__3[[#This Row],[Month]]&lt;9,RTO__3[[#This Row],[Day of Week]]&lt;=5,RTO__3[[#This Row],[Hour]]&gt;=16,RTO__3[[#This Row],[Hour]]&lt;=19),"ON","OFF")</f>
        <v>OFF</v>
      </c>
      <c r="G646"/>
      <c r="H646"/>
      <c r="I646"/>
    </row>
    <row r="647" spans="1:9" x14ac:dyDescent="0.25">
      <c r="A647" s="29">
        <v>45861</v>
      </c>
      <c r="B647" s="47">
        <v>7</v>
      </c>
      <c r="C647" s="47">
        <v>3</v>
      </c>
      <c r="D647" s="47">
        <v>22</v>
      </c>
      <c r="E647" s="37">
        <v>31.269600000000001</v>
      </c>
      <c r="F647" s="47" t="str">
        <f>IF(AND(RTO__3[[#This Row],[Month]]&gt;4,RTO__3[[#This Row],[Month]]&lt;9,RTO__3[[#This Row],[Day of Week]]&lt;=5,RTO__3[[#This Row],[Hour]]&gt;=16,RTO__3[[#This Row],[Hour]]&lt;=19),"ON","OFF")</f>
        <v>OFF</v>
      </c>
      <c r="G647"/>
      <c r="H647"/>
      <c r="I647"/>
    </row>
    <row r="648" spans="1:9" x14ac:dyDescent="0.25">
      <c r="A648" s="29">
        <v>45861</v>
      </c>
      <c r="B648" s="47">
        <v>7</v>
      </c>
      <c r="C648" s="47">
        <v>3</v>
      </c>
      <c r="D648" s="47">
        <v>23</v>
      </c>
      <c r="E648" s="37">
        <v>31.650200000000002</v>
      </c>
      <c r="F648" s="47" t="str">
        <f>IF(AND(RTO__3[[#This Row],[Month]]&gt;4,RTO__3[[#This Row],[Month]]&lt;9,RTO__3[[#This Row],[Day of Week]]&lt;=5,RTO__3[[#This Row],[Hour]]&gt;=16,RTO__3[[#This Row],[Hour]]&lt;=19),"ON","OFF")</f>
        <v>OFF</v>
      </c>
      <c r="G648"/>
      <c r="H648"/>
      <c r="I648"/>
    </row>
    <row r="649" spans="1:9" x14ac:dyDescent="0.25">
      <c r="A649" s="29">
        <v>45861</v>
      </c>
      <c r="B649" s="47">
        <v>7</v>
      </c>
      <c r="C649" s="47">
        <v>3</v>
      </c>
      <c r="D649" s="47">
        <v>24</v>
      </c>
      <c r="E649" s="37">
        <v>28.623100000000001</v>
      </c>
      <c r="F649" s="47" t="str">
        <f>IF(AND(RTO__3[[#This Row],[Month]]&gt;4,RTO__3[[#This Row],[Month]]&lt;9,RTO__3[[#This Row],[Day of Week]]&lt;=5,RTO__3[[#This Row],[Hour]]&gt;=16,RTO__3[[#This Row],[Hour]]&lt;=19),"ON","OFF")</f>
        <v>OFF</v>
      </c>
      <c r="G649"/>
      <c r="H649"/>
      <c r="I649"/>
    </row>
    <row r="650" spans="1:9" x14ac:dyDescent="0.25">
      <c r="A650" s="29">
        <v>45862</v>
      </c>
      <c r="B650" s="47">
        <v>7</v>
      </c>
      <c r="C650" s="47">
        <v>4</v>
      </c>
      <c r="D650" s="47">
        <v>1</v>
      </c>
      <c r="E650" s="37">
        <v>29.8142</v>
      </c>
      <c r="F650" s="47" t="str">
        <f>IF(AND(RTO__3[[#This Row],[Month]]&gt;4,RTO__3[[#This Row],[Month]]&lt;9,RTO__3[[#This Row],[Day of Week]]&lt;=5,RTO__3[[#This Row],[Hour]]&gt;=16,RTO__3[[#This Row],[Hour]]&lt;=19),"ON","OFF")</f>
        <v>OFF</v>
      </c>
      <c r="G650"/>
      <c r="H650"/>
      <c r="I650"/>
    </row>
    <row r="651" spans="1:9" x14ac:dyDescent="0.25">
      <c r="A651" s="29">
        <v>45862</v>
      </c>
      <c r="B651" s="47">
        <v>7</v>
      </c>
      <c r="C651" s="47">
        <v>4</v>
      </c>
      <c r="D651" s="47">
        <v>2</v>
      </c>
      <c r="E651" s="37">
        <v>25.066400000000002</v>
      </c>
      <c r="F651" s="47" t="str">
        <f>IF(AND(RTO__3[[#This Row],[Month]]&gt;4,RTO__3[[#This Row],[Month]]&lt;9,RTO__3[[#This Row],[Day of Week]]&lt;=5,RTO__3[[#This Row],[Hour]]&gt;=16,RTO__3[[#This Row],[Hour]]&lt;=19),"ON","OFF")</f>
        <v>OFF</v>
      </c>
      <c r="G651"/>
      <c r="H651"/>
      <c r="I651"/>
    </row>
    <row r="652" spans="1:9" x14ac:dyDescent="0.25">
      <c r="A652" s="29">
        <v>45862</v>
      </c>
      <c r="B652" s="47">
        <v>7</v>
      </c>
      <c r="C652" s="47">
        <v>4</v>
      </c>
      <c r="D652" s="47">
        <v>3</v>
      </c>
      <c r="E652" s="37">
        <v>29.646100000000001</v>
      </c>
      <c r="F652" s="47" t="str">
        <f>IF(AND(RTO__3[[#This Row],[Month]]&gt;4,RTO__3[[#This Row],[Month]]&lt;9,RTO__3[[#This Row],[Day of Week]]&lt;=5,RTO__3[[#This Row],[Hour]]&gt;=16,RTO__3[[#This Row],[Hour]]&lt;=19),"ON","OFF")</f>
        <v>OFF</v>
      </c>
      <c r="G652"/>
      <c r="H652"/>
      <c r="I652"/>
    </row>
    <row r="653" spans="1:9" x14ac:dyDescent="0.25">
      <c r="A653" s="29">
        <v>45862</v>
      </c>
      <c r="B653" s="47">
        <v>7</v>
      </c>
      <c r="C653" s="47">
        <v>4</v>
      </c>
      <c r="D653" s="47">
        <v>4</v>
      </c>
      <c r="E653" s="37">
        <v>29.917300000000001</v>
      </c>
      <c r="F653" s="47" t="str">
        <f>IF(AND(RTO__3[[#This Row],[Month]]&gt;4,RTO__3[[#This Row],[Month]]&lt;9,RTO__3[[#This Row],[Day of Week]]&lt;=5,RTO__3[[#This Row],[Hour]]&gt;=16,RTO__3[[#This Row],[Hour]]&lt;=19),"ON","OFF")</f>
        <v>OFF</v>
      </c>
      <c r="G653"/>
      <c r="H653"/>
      <c r="I653"/>
    </row>
    <row r="654" spans="1:9" x14ac:dyDescent="0.25">
      <c r="A654" s="29">
        <v>45862</v>
      </c>
      <c r="B654" s="47">
        <v>7</v>
      </c>
      <c r="C654" s="47">
        <v>4</v>
      </c>
      <c r="D654" s="47">
        <v>5</v>
      </c>
      <c r="E654" s="37">
        <v>29.585799999999999</v>
      </c>
      <c r="F654" s="47" t="str">
        <f>IF(AND(RTO__3[[#This Row],[Month]]&gt;4,RTO__3[[#This Row],[Month]]&lt;9,RTO__3[[#This Row],[Day of Week]]&lt;=5,RTO__3[[#This Row],[Hour]]&gt;=16,RTO__3[[#This Row],[Hour]]&lt;=19),"ON","OFF")</f>
        <v>OFF</v>
      </c>
      <c r="G654"/>
      <c r="H654"/>
      <c r="I654"/>
    </row>
    <row r="655" spans="1:9" x14ac:dyDescent="0.25">
      <c r="A655" s="29">
        <v>45862</v>
      </c>
      <c r="B655" s="47">
        <v>7</v>
      </c>
      <c r="C655" s="47">
        <v>4</v>
      </c>
      <c r="D655" s="47">
        <v>6</v>
      </c>
      <c r="E655" s="37">
        <v>31.259499999999999</v>
      </c>
      <c r="F655" s="47" t="str">
        <f>IF(AND(RTO__3[[#This Row],[Month]]&gt;4,RTO__3[[#This Row],[Month]]&lt;9,RTO__3[[#This Row],[Day of Week]]&lt;=5,RTO__3[[#This Row],[Hour]]&gt;=16,RTO__3[[#This Row],[Hour]]&lt;=19),"ON","OFF")</f>
        <v>OFF</v>
      </c>
      <c r="G655"/>
      <c r="H655"/>
      <c r="I655"/>
    </row>
    <row r="656" spans="1:9" x14ac:dyDescent="0.25">
      <c r="A656" s="29">
        <v>45862</v>
      </c>
      <c r="B656" s="47">
        <v>7</v>
      </c>
      <c r="C656" s="47">
        <v>4</v>
      </c>
      <c r="D656" s="47">
        <v>7</v>
      </c>
      <c r="E656" s="37">
        <v>26.8931</v>
      </c>
      <c r="F656" s="47" t="str">
        <f>IF(AND(RTO__3[[#This Row],[Month]]&gt;4,RTO__3[[#This Row],[Month]]&lt;9,RTO__3[[#This Row],[Day of Week]]&lt;=5,RTO__3[[#This Row],[Hour]]&gt;=16,RTO__3[[#This Row],[Hour]]&lt;=19),"ON","OFF")</f>
        <v>OFF</v>
      </c>
      <c r="G656"/>
      <c r="H656"/>
      <c r="I656"/>
    </row>
    <row r="657" spans="1:9" x14ac:dyDescent="0.25">
      <c r="A657" s="29">
        <v>45862</v>
      </c>
      <c r="B657" s="47">
        <v>7</v>
      </c>
      <c r="C657" s="47">
        <v>4</v>
      </c>
      <c r="D657" s="47">
        <v>8</v>
      </c>
      <c r="E657" s="37">
        <v>17.7835</v>
      </c>
      <c r="F657" s="47" t="str">
        <f>IF(AND(RTO__3[[#This Row],[Month]]&gt;4,RTO__3[[#This Row],[Month]]&lt;9,RTO__3[[#This Row],[Day of Week]]&lt;=5,RTO__3[[#This Row],[Hour]]&gt;=16,RTO__3[[#This Row],[Hour]]&lt;=19),"ON","OFF")</f>
        <v>OFF</v>
      </c>
      <c r="G657"/>
      <c r="H657"/>
      <c r="I657"/>
    </row>
    <row r="658" spans="1:9" x14ac:dyDescent="0.25">
      <c r="A658" s="29">
        <v>45862</v>
      </c>
      <c r="B658" s="47">
        <v>7</v>
      </c>
      <c r="C658" s="47">
        <v>4</v>
      </c>
      <c r="D658" s="47">
        <v>9</v>
      </c>
      <c r="E658" s="37">
        <v>18.8034</v>
      </c>
      <c r="F658" s="47" t="str">
        <f>IF(AND(RTO__3[[#This Row],[Month]]&gt;4,RTO__3[[#This Row],[Month]]&lt;9,RTO__3[[#This Row],[Day of Week]]&lt;=5,RTO__3[[#This Row],[Hour]]&gt;=16,RTO__3[[#This Row],[Hour]]&lt;=19),"ON","OFF")</f>
        <v>OFF</v>
      </c>
      <c r="G658"/>
      <c r="H658"/>
      <c r="I658"/>
    </row>
    <row r="659" spans="1:9" x14ac:dyDescent="0.25">
      <c r="A659" s="29">
        <v>45862</v>
      </c>
      <c r="B659" s="47">
        <v>7</v>
      </c>
      <c r="C659" s="47">
        <v>4</v>
      </c>
      <c r="D659" s="47">
        <v>10</v>
      </c>
      <c r="E659" s="37">
        <v>20.592700000000001</v>
      </c>
      <c r="F659" s="47" t="str">
        <f>IF(AND(RTO__3[[#This Row],[Month]]&gt;4,RTO__3[[#This Row],[Month]]&lt;9,RTO__3[[#This Row],[Day of Week]]&lt;=5,RTO__3[[#This Row],[Hour]]&gt;=16,RTO__3[[#This Row],[Hour]]&lt;=19),"ON","OFF")</f>
        <v>OFF</v>
      </c>
      <c r="G659"/>
      <c r="H659"/>
      <c r="I659"/>
    </row>
    <row r="660" spans="1:9" x14ac:dyDescent="0.25">
      <c r="A660" s="29">
        <v>45862</v>
      </c>
      <c r="B660" s="47">
        <v>7</v>
      </c>
      <c r="C660" s="47">
        <v>4</v>
      </c>
      <c r="D660" s="47">
        <v>11</v>
      </c>
      <c r="E660" s="37">
        <v>21.576599999999999</v>
      </c>
      <c r="F660" s="47" t="str">
        <f>IF(AND(RTO__3[[#This Row],[Month]]&gt;4,RTO__3[[#This Row],[Month]]&lt;9,RTO__3[[#This Row],[Day of Week]]&lt;=5,RTO__3[[#This Row],[Hour]]&gt;=16,RTO__3[[#This Row],[Hour]]&lt;=19),"ON","OFF")</f>
        <v>OFF</v>
      </c>
      <c r="G660"/>
      <c r="H660"/>
      <c r="I660"/>
    </row>
    <row r="661" spans="1:9" x14ac:dyDescent="0.25">
      <c r="A661" s="29">
        <v>45862</v>
      </c>
      <c r="B661" s="47">
        <v>7</v>
      </c>
      <c r="C661" s="47">
        <v>4</v>
      </c>
      <c r="D661" s="47">
        <v>12</v>
      </c>
      <c r="E661" s="37">
        <v>23.279299999999999</v>
      </c>
      <c r="F661" s="47" t="str">
        <f>IF(AND(RTO__3[[#This Row],[Month]]&gt;4,RTO__3[[#This Row],[Month]]&lt;9,RTO__3[[#This Row],[Day of Week]]&lt;=5,RTO__3[[#This Row],[Hour]]&gt;=16,RTO__3[[#This Row],[Hour]]&lt;=19),"ON","OFF")</f>
        <v>OFF</v>
      </c>
      <c r="G661"/>
      <c r="H661"/>
      <c r="I661"/>
    </row>
    <row r="662" spans="1:9" x14ac:dyDescent="0.25">
      <c r="A662" s="29">
        <v>45862</v>
      </c>
      <c r="B662" s="47">
        <v>7</v>
      </c>
      <c r="C662" s="47">
        <v>4</v>
      </c>
      <c r="D662" s="47">
        <v>13</v>
      </c>
      <c r="E662" s="37">
        <v>23.5029</v>
      </c>
      <c r="F662" s="47" t="str">
        <f>IF(AND(RTO__3[[#This Row],[Month]]&gt;4,RTO__3[[#This Row],[Month]]&lt;9,RTO__3[[#This Row],[Day of Week]]&lt;=5,RTO__3[[#This Row],[Hour]]&gt;=16,RTO__3[[#This Row],[Hour]]&lt;=19),"ON","OFF")</f>
        <v>OFF</v>
      </c>
      <c r="G662"/>
      <c r="H662"/>
      <c r="I662"/>
    </row>
    <row r="663" spans="1:9" x14ac:dyDescent="0.25">
      <c r="A663" s="29">
        <v>45862</v>
      </c>
      <c r="B663" s="47">
        <v>7</v>
      </c>
      <c r="C663" s="47">
        <v>4</v>
      </c>
      <c r="D663" s="47">
        <v>14</v>
      </c>
      <c r="E663" s="37">
        <v>22.478400000000001</v>
      </c>
      <c r="F663" s="47" t="str">
        <f>IF(AND(RTO__3[[#This Row],[Month]]&gt;4,RTO__3[[#This Row],[Month]]&lt;9,RTO__3[[#This Row],[Day of Week]]&lt;=5,RTO__3[[#This Row],[Hour]]&gt;=16,RTO__3[[#This Row],[Hour]]&lt;=19),"ON","OFF")</f>
        <v>OFF</v>
      </c>
      <c r="G663"/>
      <c r="H663"/>
      <c r="I663"/>
    </row>
    <row r="664" spans="1:9" x14ac:dyDescent="0.25">
      <c r="A664" s="29">
        <v>45862</v>
      </c>
      <c r="B664" s="47">
        <v>7</v>
      </c>
      <c r="C664" s="47">
        <v>4</v>
      </c>
      <c r="D664" s="47">
        <v>15</v>
      </c>
      <c r="E664" s="37">
        <v>21.2212</v>
      </c>
      <c r="F664" s="47" t="str">
        <f>IF(AND(RTO__3[[#This Row],[Month]]&gt;4,RTO__3[[#This Row],[Month]]&lt;9,RTO__3[[#This Row],[Day of Week]]&lt;=5,RTO__3[[#This Row],[Hour]]&gt;=16,RTO__3[[#This Row],[Hour]]&lt;=19),"ON","OFF")</f>
        <v>OFF</v>
      </c>
      <c r="G664"/>
      <c r="H664"/>
      <c r="I664"/>
    </row>
    <row r="665" spans="1:9" x14ac:dyDescent="0.25">
      <c r="A665" s="29">
        <v>45862</v>
      </c>
      <c r="B665" s="47">
        <v>7</v>
      </c>
      <c r="C665" s="47">
        <v>4</v>
      </c>
      <c r="D665" s="47">
        <v>16</v>
      </c>
      <c r="E665" s="37">
        <v>23.026299999999999</v>
      </c>
      <c r="F665" s="47" t="str">
        <f>IF(AND(RTO__3[[#This Row],[Month]]&gt;4,RTO__3[[#This Row],[Month]]&lt;9,RTO__3[[#This Row],[Day of Week]]&lt;=5,RTO__3[[#This Row],[Hour]]&gt;=16,RTO__3[[#This Row],[Hour]]&lt;=19),"ON","OFF")</f>
        <v>ON</v>
      </c>
      <c r="G665"/>
      <c r="H665"/>
      <c r="I665"/>
    </row>
    <row r="666" spans="1:9" x14ac:dyDescent="0.25">
      <c r="A666" s="29">
        <v>45862</v>
      </c>
      <c r="B666" s="47">
        <v>7</v>
      </c>
      <c r="C666" s="47">
        <v>4</v>
      </c>
      <c r="D666" s="47">
        <v>17</v>
      </c>
      <c r="E666" s="37">
        <v>22.327100000000002</v>
      </c>
      <c r="F666" s="47" t="str">
        <f>IF(AND(RTO__3[[#This Row],[Month]]&gt;4,RTO__3[[#This Row],[Month]]&lt;9,RTO__3[[#This Row],[Day of Week]]&lt;=5,RTO__3[[#This Row],[Hour]]&gt;=16,RTO__3[[#This Row],[Hour]]&lt;=19),"ON","OFF")</f>
        <v>ON</v>
      </c>
      <c r="G666"/>
      <c r="H666"/>
      <c r="I666"/>
    </row>
    <row r="667" spans="1:9" x14ac:dyDescent="0.25">
      <c r="A667" s="29">
        <v>45862</v>
      </c>
      <c r="B667" s="47">
        <v>7</v>
      </c>
      <c r="C667" s="47">
        <v>4</v>
      </c>
      <c r="D667" s="47">
        <v>18</v>
      </c>
      <c r="E667" s="37">
        <v>31.6326</v>
      </c>
      <c r="F667" s="47" t="str">
        <f>IF(AND(RTO__3[[#This Row],[Month]]&gt;4,RTO__3[[#This Row],[Month]]&lt;9,RTO__3[[#This Row],[Day of Week]]&lt;=5,RTO__3[[#This Row],[Hour]]&gt;=16,RTO__3[[#This Row],[Hour]]&lt;=19),"ON","OFF")</f>
        <v>ON</v>
      </c>
      <c r="G667"/>
      <c r="H667"/>
      <c r="I667"/>
    </row>
    <row r="668" spans="1:9" x14ac:dyDescent="0.25">
      <c r="A668" s="29">
        <v>45862</v>
      </c>
      <c r="B668" s="47">
        <v>7</v>
      </c>
      <c r="C668" s="47">
        <v>4</v>
      </c>
      <c r="D668" s="47">
        <v>19</v>
      </c>
      <c r="E668" s="37">
        <v>41.3232</v>
      </c>
      <c r="F668" s="47" t="str">
        <f>IF(AND(RTO__3[[#This Row],[Month]]&gt;4,RTO__3[[#This Row],[Month]]&lt;9,RTO__3[[#This Row],[Day of Week]]&lt;=5,RTO__3[[#This Row],[Hour]]&gt;=16,RTO__3[[#This Row],[Hour]]&lt;=19),"ON","OFF")</f>
        <v>ON</v>
      </c>
      <c r="G668"/>
      <c r="H668"/>
      <c r="I668"/>
    </row>
    <row r="669" spans="1:9" x14ac:dyDescent="0.25">
      <c r="A669" s="29">
        <v>45862</v>
      </c>
      <c r="B669" s="47">
        <v>7</v>
      </c>
      <c r="C669" s="47">
        <v>4</v>
      </c>
      <c r="D669" s="47">
        <v>20</v>
      </c>
      <c r="E669" s="37">
        <v>36.655999999999999</v>
      </c>
      <c r="F669" s="47" t="str">
        <f>IF(AND(RTO__3[[#This Row],[Month]]&gt;4,RTO__3[[#This Row],[Month]]&lt;9,RTO__3[[#This Row],[Day of Week]]&lt;=5,RTO__3[[#This Row],[Hour]]&gt;=16,RTO__3[[#This Row],[Hour]]&lt;=19),"ON","OFF")</f>
        <v>OFF</v>
      </c>
      <c r="G669"/>
      <c r="H669"/>
      <c r="I669"/>
    </row>
    <row r="670" spans="1:9" x14ac:dyDescent="0.25">
      <c r="A670" s="29">
        <v>45862</v>
      </c>
      <c r="B670" s="47">
        <v>7</v>
      </c>
      <c r="C670" s="47">
        <v>4</v>
      </c>
      <c r="D670" s="47">
        <v>21</v>
      </c>
      <c r="E670" s="37">
        <v>28.997900000000001</v>
      </c>
      <c r="F670" s="47" t="str">
        <f>IF(AND(RTO__3[[#This Row],[Month]]&gt;4,RTO__3[[#This Row],[Month]]&lt;9,RTO__3[[#This Row],[Day of Week]]&lt;=5,RTO__3[[#This Row],[Hour]]&gt;=16,RTO__3[[#This Row],[Hour]]&lt;=19),"ON","OFF")</f>
        <v>OFF</v>
      </c>
      <c r="G670"/>
      <c r="H670"/>
      <c r="I670"/>
    </row>
    <row r="671" spans="1:9" x14ac:dyDescent="0.25">
      <c r="A671" s="29">
        <v>45862</v>
      </c>
      <c r="B671" s="47">
        <v>7</v>
      </c>
      <c r="C671" s="47">
        <v>4</v>
      </c>
      <c r="D671" s="47">
        <v>22</v>
      </c>
      <c r="E671" s="37">
        <v>25.989000000000001</v>
      </c>
      <c r="F671" s="47" t="str">
        <f>IF(AND(RTO__3[[#This Row],[Month]]&gt;4,RTO__3[[#This Row],[Month]]&lt;9,RTO__3[[#This Row],[Day of Week]]&lt;=5,RTO__3[[#This Row],[Hour]]&gt;=16,RTO__3[[#This Row],[Hour]]&lt;=19),"ON","OFF")</f>
        <v>OFF</v>
      </c>
      <c r="G671"/>
      <c r="H671"/>
      <c r="I671"/>
    </row>
    <row r="672" spans="1:9" x14ac:dyDescent="0.25">
      <c r="A672" s="29">
        <v>45862</v>
      </c>
      <c r="B672" s="47">
        <v>7</v>
      </c>
      <c r="C672" s="47">
        <v>4</v>
      </c>
      <c r="D672" s="47">
        <v>23</v>
      </c>
      <c r="E672" s="37">
        <v>28.876100000000001</v>
      </c>
      <c r="F672" s="47" t="str">
        <f>IF(AND(RTO__3[[#This Row],[Month]]&gt;4,RTO__3[[#This Row],[Month]]&lt;9,RTO__3[[#This Row],[Day of Week]]&lt;=5,RTO__3[[#This Row],[Hour]]&gt;=16,RTO__3[[#This Row],[Hour]]&lt;=19),"ON","OFF")</f>
        <v>OFF</v>
      </c>
      <c r="G672"/>
      <c r="H672"/>
      <c r="I672"/>
    </row>
    <row r="673" spans="1:9" x14ac:dyDescent="0.25">
      <c r="A673" s="29">
        <v>45862</v>
      </c>
      <c r="B673" s="47">
        <v>7</v>
      </c>
      <c r="C673" s="47">
        <v>4</v>
      </c>
      <c r="D673" s="47">
        <v>24</v>
      </c>
      <c r="E673" s="37">
        <v>27.103899999999999</v>
      </c>
      <c r="F673" s="47" t="str">
        <f>IF(AND(RTO__3[[#This Row],[Month]]&gt;4,RTO__3[[#This Row],[Month]]&lt;9,RTO__3[[#This Row],[Day of Week]]&lt;=5,RTO__3[[#This Row],[Hour]]&gt;=16,RTO__3[[#This Row],[Hour]]&lt;=19),"ON","OFF")</f>
        <v>OFF</v>
      </c>
      <c r="G673"/>
      <c r="H673"/>
      <c r="I673"/>
    </row>
    <row r="674" spans="1:9" x14ac:dyDescent="0.25">
      <c r="A674" s="29">
        <v>45863</v>
      </c>
      <c r="B674" s="47">
        <v>7</v>
      </c>
      <c r="C674" s="47">
        <v>5</v>
      </c>
      <c r="D674" s="47">
        <v>1</v>
      </c>
      <c r="E674" s="37">
        <v>27.582000000000001</v>
      </c>
      <c r="F674" s="47" t="str">
        <f>IF(AND(RTO__3[[#This Row],[Month]]&gt;4,RTO__3[[#This Row],[Month]]&lt;9,RTO__3[[#This Row],[Day of Week]]&lt;=5,RTO__3[[#This Row],[Hour]]&gt;=16,RTO__3[[#This Row],[Hour]]&lt;=19),"ON","OFF")</f>
        <v>OFF</v>
      </c>
      <c r="G674"/>
      <c r="H674"/>
      <c r="I674"/>
    </row>
    <row r="675" spans="1:9" x14ac:dyDescent="0.25">
      <c r="A675" s="29">
        <v>45863</v>
      </c>
      <c r="B675" s="47">
        <v>7</v>
      </c>
      <c r="C675" s="47">
        <v>5</v>
      </c>
      <c r="D675" s="47">
        <v>2</v>
      </c>
      <c r="E675" s="37">
        <v>25.198899999999998</v>
      </c>
      <c r="F675" s="47" t="str">
        <f>IF(AND(RTO__3[[#This Row],[Month]]&gt;4,RTO__3[[#This Row],[Month]]&lt;9,RTO__3[[#This Row],[Day of Week]]&lt;=5,RTO__3[[#This Row],[Hour]]&gt;=16,RTO__3[[#This Row],[Hour]]&lt;=19),"ON","OFF")</f>
        <v>OFF</v>
      </c>
      <c r="G675"/>
      <c r="H675"/>
      <c r="I675"/>
    </row>
    <row r="676" spans="1:9" x14ac:dyDescent="0.25">
      <c r="A676" s="29">
        <v>45863</v>
      </c>
      <c r="B676" s="47">
        <v>7</v>
      </c>
      <c r="C676" s="47">
        <v>5</v>
      </c>
      <c r="D676" s="47">
        <v>3</v>
      </c>
      <c r="E676" s="37">
        <v>25.3887</v>
      </c>
      <c r="F676" s="47" t="str">
        <f>IF(AND(RTO__3[[#This Row],[Month]]&gt;4,RTO__3[[#This Row],[Month]]&lt;9,RTO__3[[#This Row],[Day of Week]]&lt;=5,RTO__3[[#This Row],[Hour]]&gt;=16,RTO__3[[#This Row],[Hour]]&lt;=19),"ON","OFF")</f>
        <v>OFF</v>
      </c>
      <c r="G676"/>
      <c r="H676"/>
      <c r="I676"/>
    </row>
    <row r="677" spans="1:9" x14ac:dyDescent="0.25">
      <c r="A677" s="29">
        <v>45863</v>
      </c>
      <c r="B677" s="47">
        <v>7</v>
      </c>
      <c r="C677" s="47">
        <v>5</v>
      </c>
      <c r="D677" s="47">
        <v>4</v>
      </c>
      <c r="E677" s="37">
        <v>24.843</v>
      </c>
      <c r="F677" s="47" t="str">
        <f>IF(AND(RTO__3[[#This Row],[Month]]&gt;4,RTO__3[[#This Row],[Month]]&lt;9,RTO__3[[#This Row],[Day of Week]]&lt;=5,RTO__3[[#This Row],[Hour]]&gt;=16,RTO__3[[#This Row],[Hour]]&lt;=19),"ON","OFF")</f>
        <v>OFF</v>
      </c>
      <c r="G677"/>
      <c r="H677"/>
      <c r="I677"/>
    </row>
    <row r="678" spans="1:9" x14ac:dyDescent="0.25">
      <c r="A678" s="29">
        <v>45863</v>
      </c>
      <c r="B678" s="47">
        <v>7</v>
      </c>
      <c r="C678" s="47">
        <v>5</v>
      </c>
      <c r="D678" s="47">
        <v>5</v>
      </c>
      <c r="E678" s="37">
        <v>26.464500000000001</v>
      </c>
      <c r="F678" s="47" t="str">
        <f>IF(AND(RTO__3[[#This Row],[Month]]&gt;4,RTO__3[[#This Row],[Month]]&lt;9,RTO__3[[#This Row],[Day of Week]]&lt;=5,RTO__3[[#This Row],[Hour]]&gt;=16,RTO__3[[#This Row],[Hour]]&lt;=19),"ON","OFF")</f>
        <v>OFF</v>
      </c>
      <c r="G678"/>
      <c r="H678"/>
      <c r="I678"/>
    </row>
    <row r="679" spans="1:9" x14ac:dyDescent="0.25">
      <c r="A679" s="29">
        <v>45863</v>
      </c>
      <c r="B679" s="47">
        <v>7</v>
      </c>
      <c r="C679" s="47">
        <v>5</v>
      </c>
      <c r="D679" s="47">
        <v>6</v>
      </c>
      <c r="E679" s="37">
        <v>28.776599999999998</v>
      </c>
      <c r="F679" s="47" t="str">
        <f>IF(AND(RTO__3[[#This Row],[Month]]&gt;4,RTO__3[[#This Row],[Month]]&lt;9,RTO__3[[#This Row],[Day of Week]]&lt;=5,RTO__3[[#This Row],[Hour]]&gt;=16,RTO__3[[#This Row],[Hour]]&lt;=19),"ON","OFF")</f>
        <v>OFF</v>
      </c>
      <c r="G679"/>
      <c r="H679"/>
      <c r="I679"/>
    </row>
    <row r="680" spans="1:9" x14ac:dyDescent="0.25">
      <c r="A680" s="29">
        <v>45863</v>
      </c>
      <c r="B680" s="47">
        <v>7</v>
      </c>
      <c r="C680" s="47">
        <v>5</v>
      </c>
      <c r="D680" s="47">
        <v>7</v>
      </c>
      <c r="E680" s="37">
        <v>24.209800000000001</v>
      </c>
      <c r="F680" s="47" t="str">
        <f>IF(AND(RTO__3[[#This Row],[Month]]&gt;4,RTO__3[[#This Row],[Month]]&lt;9,RTO__3[[#This Row],[Day of Week]]&lt;=5,RTO__3[[#This Row],[Hour]]&gt;=16,RTO__3[[#This Row],[Hour]]&lt;=19),"ON","OFF")</f>
        <v>OFF</v>
      </c>
      <c r="G680"/>
      <c r="H680"/>
      <c r="I680"/>
    </row>
    <row r="681" spans="1:9" x14ac:dyDescent="0.25">
      <c r="A681" s="29">
        <v>45863</v>
      </c>
      <c r="B681" s="47">
        <v>7</v>
      </c>
      <c r="C681" s="47">
        <v>5</v>
      </c>
      <c r="D681" s="47">
        <v>8</v>
      </c>
      <c r="E681" s="37">
        <v>18.174299999999999</v>
      </c>
      <c r="F681" s="47" t="str">
        <f>IF(AND(RTO__3[[#This Row],[Month]]&gt;4,RTO__3[[#This Row],[Month]]&lt;9,RTO__3[[#This Row],[Day of Week]]&lt;=5,RTO__3[[#This Row],[Hour]]&gt;=16,RTO__3[[#This Row],[Hour]]&lt;=19),"ON","OFF")</f>
        <v>OFF</v>
      </c>
      <c r="G681"/>
      <c r="H681"/>
      <c r="I681"/>
    </row>
    <row r="682" spans="1:9" x14ac:dyDescent="0.25">
      <c r="A682" s="29">
        <v>45863</v>
      </c>
      <c r="B682" s="47">
        <v>7</v>
      </c>
      <c r="C682" s="47">
        <v>5</v>
      </c>
      <c r="D682" s="47">
        <v>9</v>
      </c>
      <c r="E682" s="37">
        <v>16.234400000000001</v>
      </c>
      <c r="F682" s="47" t="str">
        <f>IF(AND(RTO__3[[#This Row],[Month]]&gt;4,RTO__3[[#This Row],[Month]]&lt;9,RTO__3[[#This Row],[Day of Week]]&lt;=5,RTO__3[[#This Row],[Hour]]&gt;=16,RTO__3[[#This Row],[Hour]]&lt;=19),"ON","OFF")</f>
        <v>OFF</v>
      </c>
      <c r="G682"/>
      <c r="H682"/>
      <c r="I682"/>
    </row>
    <row r="683" spans="1:9" x14ac:dyDescent="0.25">
      <c r="A683" s="29">
        <v>45863</v>
      </c>
      <c r="B683" s="47">
        <v>7</v>
      </c>
      <c r="C683" s="47">
        <v>5</v>
      </c>
      <c r="D683" s="47">
        <v>10</v>
      </c>
      <c r="E683" s="37">
        <v>17.537700000000001</v>
      </c>
      <c r="F683" s="47" t="str">
        <f>IF(AND(RTO__3[[#This Row],[Month]]&gt;4,RTO__3[[#This Row],[Month]]&lt;9,RTO__3[[#This Row],[Day of Week]]&lt;=5,RTO__3[[#This Row],[Hour]]&gt;=16,RTO__3[[#This Row],[Hour]]&lt;=19),"ON","OFF")</f>
        <v>OFF</v>
      </c>
      <c r="G683"/>
      <c r="H683"/>
      <c r="I683"/>
    </row>
    <row r="684" spans="1:9" x14ac:dyDescent="0.25">
      <c r="A684" s="29">
        <v>45863</v>
      </c>
      <c r="B684" s="47">
        <v>7</v>
      </c>
      <c r="C684" s="47">
        <v>5</v>
      </c>
      <c r="D684" s="47">
        <v>11</v>
      </c>
      <c r="E684" s="37">
        <v>17.4665</v>
      </c>
      <c r="F684" s="47" t="str">
        <f>IF(AND(RTO__3[[#This Row],[Month]]&gt;4,RTO__3[[#This Row],[Month]]&lt;9,RTO__3[[#This Row],[Day of Week]]&lt;=5,RTO__3[[#This Row],[Hour]]&gt;=16,RTO__3[[#This Row],[Hour]]&lt;=19),"ON","OFF")</f>
        <v>OFF</v>
      </c>
      <c r="G684"/>
      <c r="H684"/>
      <c r="I684"/>
    </row>
    <row r="685" spans="1:9" x14ac:dyDescent="0.25">
      <c r="A685" s="29">
        <v>45863</v>
      </c>
      <c r="B685" s="47">
        <v>7</v>
      </c>
      <c r="C685" s="47">
        <v>5</v>
      </c>
      <c r="D685" s="47">
        <v>12</v>
      </c>
      <c r="E685" s="37">
        <v>17.023900000000001</v>
      </c>
      <c r="F685" s="47" t="str">
        <f>IF(AND(RTO__3[[#This Row],[Month]]&gt;4,RTO__3[[#This Row],[Month]]&lt;9,RTO__3[[#This Row],[Day of Week]]&lt;=5,RTO__3[[#This Row],[Hour]]&gt;=16,RTO__3[[#This Row],[Hour]]&lt;=19),"ON","OFF")</f>
        <v>OFF</v>
      </c>
      <c r="G685"/>
      <c r="H685"/>
      <c r="I685"/>
    </row>
    <row r="686" spans="1:9" x14ac:dyDescent="0.25">
      <c r="A686" s="29">
        <v>45863</v>
      </c>
      <c r="B686" s="47">
        <v>7</v>
      </c>
      <c r="C686" s="47">
        <v>5</v>
      </c>
      <c r="D686" s="47">
        <v>13</v>
      </c>
      <c r="E686" s="37">
        <v>16.406300000000002</v>
      </c>
      <c r="F686" s="47" t="str">
        <f>IF(AND(RTO__3[[#This Row],[Month]]&gt;4,RTO__3[[#This Row],[Month]]&lt;9,RTO__3[[#This Row],[Day of Week]]&lt;=5,RTO__3[[#This Row],[Hour]]&gt;=16,RTO__3[[#This Row],[Hour]]&lt;=19),"ON","OFF")</f>
        <v>OFF</v>
      </c>
      <c r="G686"/>
      <c r="H686"/>
      <c r="I686"/>
    </row>
    <row r="687" spans="1:9" x14ac:dyDescent="0.25">
      <c r="A687" s="29">
        <v>45863</v>
      </c>
      <c r="B687" s="47">
        <v>7</v>
      </c>
      <c r="C687" s="47">
        <v>5</v>
      </c>
      <c r="D687" s="47">
        <v>14</v>
      </c>
      <c r="E687" s="37">
        <v>15.956099999999999</v>
      </c>
      <c r="F687" s="47" t="str">
        <f>IF(AND(RTO__3[[#This Row],[Month]]&gt;4,RTO__3[[#This Row],[Month]]&lt;9,RTO__3[[#This Row],[Day of Week]]&lt;=5,RTO__3[[#This Row],[Hour]]&gt;=16,RTO__3[[#This Row],[Hour]]&lt;=19),"ON","OFF")</f>
        <v>OFF</v>
      </c>
      <c r="G687"/>
      <c r="H687"/>
      <c r="I687"/>
    </row>
    <row r="688" spans="1:9" x14ac:dyDescent="0.25">
      <c r="A688" s="29">
        <v>45863</v>
      </c>
      <c r="B688" s="47">
        <v>7</v>
      </c>
      <c r="C688" s="47">
        <v>5</v>
      </c>
      <c r="D688" s="47">
        <v>15</v>
      </c>
      <c r="E688" s="37">
        <v>18.186399999999999</v>
      </c>
      <c r="F688" s="47" t="str">
        <f>IF(AND(RTO__3[[#This Row],[Month]]&gt;4,RTO__3[[#This Row],[Month]]&lt;9,RTO__3[[#This Row],[Day of Week]]&lt;=5,RTO__3[[#This Row],[Hour]]&gt;=16,RTO__3[[#This Row],[Hour]]&lt;=19),"ON","OFF")</f>
        <v>OFF</v>
      </c>
      <c r="G688"/>
      <c r="H688"/>
      <c r="I688"/>
    </row>
    <row r="689" spans="1:9" x14ac:dyDescent="0.25">
      <c r="A689" s="29">
        <v>45863</v>
      </c>
      <c r="B689" s="47">
        <v>7</v>
      </c>
      <c r="C689" s="47">
        <v>5</v>
      </c>
      <c r="D689" s="47">
        <v>16</v>
      </c>
      <c r="E689" s="37">
        <v>22.666899999999998</v>
      </c>
      <c r="F689" s="47" t="str">
        <f>IF(AND(RTO__3[[#This Row],[Month]]&gt;4,RTO__3[[#This Row],[Month]]&lt;9,RTO__3[[#This Row],[Day of Week]]&lt;=5,RTO__3[[#This Row],[Hour]]&gt;=16,RTO__3[[#This Row],[Hour]]&lt;=19),"ON","OFF")</f>
        <v>ON</v>
      </c>
      <c r="G689"/>
      <c r="H689"/>
      <c r="I689"/>
    </row>
    <row r="690" spans="1:9" x14ac:dyDescent="0.25">
      <c r="A690" s="29">
        <v>45863</v>
      </c>
      <c r="B690" s="47">
        <v>7</v>
      </c>
      <c r="C690" s="47">
        <v>5</v>
      </c>
      <c r="D690" s="47">
        <v>17</v>
      </c>
      <c r="E690" s="37">
        <v>22.089700000000001</v>
      </c>
      <c r="F690" s="47" t="str">
        <f>IF(AND(RTO__3[[#This Row],[Month]]&gt;4,RTO__3[[#This Row],[Month]]&lt;9,RTO__3[[#This Row],[Day of Week]]&lt;=5,RTO__3[[#This Row],[Hour]]&gt;=16,RTO__3[[#This Row],[Hour]]&lt;=19),"ON","OFF")</f>
        <v>ON</v>
      </c>
      <c r="G690"/>
      <c r="H690"/>
      <c r="I690"/>
    </row>
    <row r="691" spans="1:9" x14ac:dyDescent="0.25">
      <c r="A691" s="29">
        <v>45863</v>
      </c>
      <c r="B691" s="47">
        <v>7</v>
      </c>
      <c r="C691" s="47">
        <v>5</v>
      </c>
      <c r="D691" s="47">
        <v>18</v>
      </c>
      <c r="E691" s="37">
        <v>27.044699999999999</v>
      </c>
      <c r="F691" s="47" t="str">
        <f>IF(AND(RTO__3[[#This Row],[Month]]&gt;4,RTO__3[[#This Row],[Month]]&lt;9,RTO__3[[#This Row],[Day of Week]]&lt;=5,RTO__3[[#This Row],[Hour]]&gt;=16,RTO__3[[#This Row],[Hour]]&lt;=19),"ON","OFF")</f>
        <v>ON</v>
      </c>
      <c r="G691"/>
      <c r="H691"/>
      <c r="I691"/>
    </row>
    <row r="692" spans="1:9" x14ac:dyDescent="0.25">
      <c r="A692" s="29">
        <v>45863</v>
      </c>
      <c r="B692" s="47">
        <v>7</v>
      </c>
      <c r="C692" s="47">
        <v>5</v>
      </c>
      <c r="D692" s="47">
        <v>19</v>
      </c>
      <c r="E692" s="37">
        <v>26.9253</v>
      </c>
      <c r="F692" s="47" t="str">
        <f>IF(AND(RTO__3[[#This Row],[Month]]&gt;4,RTO__3[[#This Row],[Month]]&lt;9,RTO__3[[#This Row],[Day of Week]]&lt;=5,RTO__3[[#This Row],[Hour]]&gt;=16,RTO__3[[#This Row],[Hour]]&lt;=19),"ON","OFF")</f>
        <v>ON</v>
      </c>
      <c r="G692"/>
      <c r="H692"/>
      <c r="I692"/>
    </row>
    <row r="693" spans="1:9" x14ac:dyDescent="0.25">
      <c r="A693" s="29">
        <v>45863</v>
      </c>
      <c r="B693" s="47">
        <v>7</v>
      </c>
      <c r="C693" s="47">
        <v>5</v>
      </c>
      <c r="D693" s="47">
        <v>20</v>
      </c>
      <c r="E693" s="37">
        <v>60.7468</v>
      </c>
      <c r="F693" s="47" t="str">
        <f>IF(AND(RTO__3[[#This Row],[Month]]&gt;4,RTO__3[[#This Row],[Month]]&lt;9,RTO__3[[#This Row],[Day of Week]]&lt;=5,RTO__3[[#This Row],[Hour]]&gt;=16,RTO__3[[#This Row],[Hour]]&lt;=19),"ON","OFF")</f>
        <v>OFF</v>
      </c>
      <c r="G693"/>
      <c r="H693"/>
      <c r="I693"/>
    </row>
    <row r="694" spans="1:9" x14ac:dyDescent="0.25">
      <c r="A694" s="29">
        <v>45863</v>
      </c>
      <c r="B694" s="47">
        <v>7</v>
      </c>
      <c r="C694" s="47">
        <v>5</v>
      </c>
      <c r="D694" s="47">
        <v>21</v>
      </c>
      <c r="E694" s="37">
        <v>25.504100000000001</v>
      </c>
      <c r="F694" s="47" t="str">
        <f>IF(AND(RTO__3[[#This Row],[Month]]&gt;4,RTO__3[[#This Row],[Month]]&lt;9,RTO__3[[#This Row],[Day of Week]]&lt;=5,RTO__3[[#This Row],[Hour]]&gt;=16,RTO__3[[#This Row],[Hour]]&lt;=19),"ON","OFF")</f>
        <v>OFF</v>
      </c>
      <c r="G694"/>
      <c r="H694"/>
      <c r="I694"/>
    </row>
    <row r="695" spans="1:9" x14ac:dyDescent="0.25">
      <c r="A695" s="29">
        <v>45863</v>
      </c>
      <c r="B695" s="47">
        <v>7</v>
      </c>
      <c r="C695" s="47">
        <v>5</v>
      </c>
      <c r="D695" s="47">
        <v>22</v>
      </c>
      <c r="E695" s="37">
        <v>23.332100000000001</v>
      </c>
      <c r="F695" s="47" t="str">
        <f>IF(AND(RTO__3[[#This Row],[Month]]&gt;4,RTO__3[[#This Row],[Month]]&lt;9,RTO__3[[#This Row],[Day of Week]]&lt;=5,RTO__3[[#This Row],[Hour]]&gt;=16,RTO__3[[#This Row],[Hour]]&lt;=19),"ON","OFF")</f>
        <v>OFF</v>
      </c>
      <c r="G695"/>
      <c r="H695"/>
      <c r="I695"/>
    </row>
    <row r="696" spans="1:9" x14ac:dyDescent="0.25">
      <c r="A696" s="29">
        <v>45863</v>
      </c>
      <c r="B696" s="47">
        <v>7</v>
      </c>
      <c r="C696" s="47">
        <v>5</v>
      </c>
      <c r="D696" s="47">
        <v>23</v>
      </c>
      <c r="E696" s="37">
        <v>27.652899999999999</v>
      </c>
      <c r="F696" s="47" t="str">
        <f>IF(AND(RTO__3[[#This Row],[Month]]&gt;4,RTO__3[[#This Row],[Month]]&lt;9,RTO__3[[#This Row],[Day of Week]]&lt;=5,RTO__3[[#This Row],[Hour]]&gt;=16,RTO__3[[#This Row],[Hour]]&lt;=19),"ON","OFF")</f>
        <v>OFF</v>
      </c>
      <c r="G696"/>
      <c r="H696"/>
      <c r="I696"/>
    </row>
    <row r="697" spans="1:9" x14ac:dyDescent="0.25">
      <c r="A697" s="29">
        <v>45863</v>
      </c>
      <c r="B697" s="47">
        <v>7</v>
      </c>
      <c r="C697" s="47">
        <v>5</v>
      </c>
      <c r="D697" s="47">
        <v>24</v>
      </c>
      <c r="E697" s="37">
        <v>28.771799999999999</v>
      </c>
      <c r="F697" s="47" t="str">
        <f>IF(AND(RTO__3[[#This Row],[Month]]&gt;4,RTO__3[[#This Row],[Month]]&lt;9,RTO__3[[#This Row],[Day of Week]]&lt;=5,RTO__3[[#This Row],[Hour]]&gt;=16,RTO__3[[#This Row],[Hour]]&lt;=19),"ON","OFF")</f>
        <v>OFF</v>
      </c>
      <c r="G697"/>
      <c r="H697"/>
      <c r="I697"/>
    </row>
    <row r="698" spans="1:9" x14ac:dyDescent="0.25">
      <c r="A698" s="29">
        <v>45864</v>
      </c>
      <c r="B698" s="47">
        <v>7</v>
      </c>
      <c r="C698" s="47">
        <v>6</v>
      </c>
      <c r="D698" s="47">
        <v>1</v>
      </c>
      <c r="E698" s="37">
        <v>25.222300000000001</v>
      </c>
      <c r="F698" s="47" t="str">
        <f>IF(AND(RTO__3[[#This Row],[Month]]&gt;4,RTO__3[[#This Row],[Month]]&lt;9,RTO__3[[#This Row],[Day of Week]]&lt;=5,RTO__3[[#This Row],[Hour]]&gt;=16,RTO__3[[#This Row],[Hour]]&lt;=19),"ON","OFF")</f>
        <v>OFF</v>
      </c>
      <c r="G698"/>
      <c r="H698"/>
      <c r="I698"/>
    </row>
    <row r="699" spans="1:9" x14ac:dyDescent="0.25">
      <c r="A699" s="29">
        <v>45864</v>
      </c>
      <c r="B699" s="47">
        <v>7</v>
      </c>
      <c r="C699" s="47">
        <v>6</v>
      </c>
      <c r="D699" s="47">
        <v>2</v>
      </c>
      <c r="E699" s="37">
        <v>24.898399999999999</v>
      </c>
      <c r="F699" s="47" t="str">
        <f>IF(AND(RTO__3[[#This Row],[Month]]&gt;4,RTO__3[[#This Row],[Month]]&lt;9,RTO__3[[#This Row],[Day of Week]]&lt;=5,RTO__3[[#This Row],[Hour]]&gt;=16,RTO__3[[#This Row],[Hour]]&lt;=19),"ON","OFF")</f>
        <v>OFF</v>
      </c>
      <c r="G699"/>
      <c r="H699"/>
      <c r="I699"/>
    </row>
    <row r="700" spans="1:9" x14ac:dyDescent="0.25">
      <c r="A700" s="29">
        <v>45864</v>
      </c>
      <c r="B700" s="47">
        <v>7</v>
      </c>
      <c r="C700" s="47">
        <v>6</v>
      </c>
      <c r="D700" s="47">
        <v>3</v>
      </c>
      <c r="E700" s="37">
        <v>25.686699999999998</v>
      </c>
      <c r="F700" s="47" t="str">
        <f>IF(AND(RTO__3[[#This Row],[Month]]&gt;4,RTO__3[[#This Row],[Month]]&lt;9,RTO__3[[#This Row],[Day of Week]]&lt;=5,RTO__3[[#This Row],[Hour]]&gt;=16,RTO__3[[#This Row],[Hour]]&lt;=19),"ON","OFF")</f>
        <v>OFF</v>
      </c>
      <c r="G700"/>
      <c r="H700"/>
      <c r="I700"/>
    </row>
    <row r="701" spans="1:9" x14ac:dyDescent="0.25">
      <c r="A701" s="29">
        <v>45864</v>
      </c>
      <c r="B701" s="47">
        <v>7</v>
      </c>
      <c r="C701" s="47">
        <v>6</v>
      </c>
      <c r="D701" s="47">
        <v>4</v>
      </c>
      <c r="E701" s="37">
        <v>17.450099999999999</v>
      </c>
      <c r="F701" s="47" t="str">
        <f>IF(AND(RTO__3[[#This Row],[Month]]&gt;4,RTO__3[[#This Row],[Month]]&lt;9,RTO__3[[#This Row],[Day of Week]]&lt;=5,RTO__3[[#This Row],[Hour]]&gt;=16,RTO__3[[#This Row],[Hour]]&lt;=19),"ON","OFF")</f>
        <v>OFF</v>
      </c>
      <c r="G701"/>
      <c r="H701"/>
      <c r="I701"/>
    </row>
    <row r="702" spans="1:9" x14ac:dyDescent="0.25">
      <c r="A702" s="29">
        <v>45864</v>
      </c>
      <c r="B702" s="47">
        <v>7</v>
      </c>
      <c r="C702" s="47">
        <v>6</v>
      </c>
      <c r="D702" s="47">
        <v>5</v>
      </c>
      <c r="E702" s="37">
        <v>24.1858</v>
      </c>
      <c r="F702" s="47" t="str">
        <f>IF(AND(RTO__3[[#This Row],[Month]]&gt;4,RTO__3[[#This Row],[Month]]&lt;9,RTO__3[[#This Row],[Day of Week]]&lt;=5,RTO__3[[#This Row],[Hour]]&gt;=16,RTO__3[[#This Row],[Hour]]&lt;=19),"ON","OFF")</f>
        <v>OFF</v>
      </c>
      <c r="G702"/>
      <c r="H702"/>
      <c r="I702"/>
    </row>
    <row r="703" spans="1:9" x14ac:dyDescent="0.25">
      <c r="A703" s="29">
        <v>45864</v>
      </c>
      <c r="B703" s="47">
        <v>7</v>
      </c>
      <c r="C703" s="47">
        <v>6</v>
      </c>
      <c r="D703" s="47">
        <v>6</v>
      </c>
      <c r="E703" s="37">
        <v>22.2148</v>
      </c>
      <c r="F703" s="47" t="str">
        <f>IF(AND(RTO__3[[#This Row],[Month]]&gt;4,RTO__3[[#This Row],[Month]]&lt;9,RTO__3[[#This Row],[Day of Week]]&lt;=5,RTO__3[[#This Row],[Hour]]&gt;=16,RTO__3[[#This Row],[Hour]]&lt;=19),"ON","OFF")</f>
        <v>OFF</v>
      </c>
      <c r="G703"/>
      <c r="H703"/>
      <c r="I703"/>
    </row>
    <row r="704" spans="1:9" x14ac:dyDescent="0.25">
      <c r="A704" s="29">
        <v>45864</v>
      </c>
      <c r="B704" s="47">
        <v>7</v>
      </c>
      <c r="C704" s="47">
        <v>6</v>
      </c>
      <c r="D704" s="47">
        <v>7</v>
      </c>
      <c r="E704" s="37">
        <v>18.968299999999999</v>
      </c>
      <c r="F704" s="47" t="str">
        <f>IF(AND(RTO__3[[#This Row],[Month]]&gt;4,RTO__3[[#This Row],[Month]]&lt;9,RTO__3[[#This Row],[Day of Week]]&lt;=5,RTO__3[[#This Row],[Hour]]&gt;=16,RTO__3[[#This Row],[Hour]]&lt;=19),"ON","OFF")</f>
        <v>OFF</v>
      </c>
      <c r="G704"/>
      <c r="H704"/>
      <c r="I704"/>
    </row>
    <row r="705" spans="1:9" x14ac:dyDescent="0.25">
      <c r="A705" s="29">
        <v>45864</v>
      </c>
      <c r="B705" s="47">
        <v>7</v>
      </c>
      <c r="C705" s="47">
        <v>6</v>
      </c>
      <c r="D705" s="47">
        <v>8</v>
      </c>
      <c r="E705" s="37">
        <v>12.005699999999999</v>
      </c>
      <c r="F705" s="47" t="str">
        <f>IF(AND(RTO__3[[#This Row],[Month]]&gt;4,RTO__3[[#This Row],[Month]]&lt;9,RTO__3[[#This Row],[Day of Week]]&lt;=5,RTO__3[[#This Row],[Hour]]&gt;=16,RTO__3[[#This Row],[Hour]]&lt;=19),"ON","OFF")</f>
        <v>OFF</v>
      </c>
      <c r="G705"/>
      <c r="H705"/>
      <c r="I705"/>
    </row>
    <row r="706" spans="1:9" x14ac:dyDescent="0.25">
      <c r="A706" s="29">
        <v>45864</v>
      </c>
      <c r="B706" s="47">
        <v>7</v>
      </c>
      <c r="C706" s="47">
        <v>6</v>
      </c>
      <c r="D706" s="47">
        <v>9</v>
      </c>
      <c r="E706" s="37">
        <v>8.7364999999999995</v>
      </c>
      <c r="F706" s="47" t="str">
        <f>IF(AND(RTO__3[[#This Row],[Month]]&gt;4,RTO__3[[#This Row],[Month]]&lt;9,RTO__3[[#This Row],[Day of Week]]&lt;=5,RTO__3[[#This Row],[Hour]]&gt;=16,RTO__3[[#This Row],[Hour]]&lt;=19),"ON","OFF")</f>
        <v>OFF</v>
      </c>
      <c r="G706"/>
      <c r="H706"/>
      <c r="I706"/>
    </row>
    <row r="707" spans="1:9" x14ac:dyDescent="0.25">
      <c r="A707" s="29">
        <v>45864</v>
      </c>
      <c r="B707" s="47">
        <v>7</v>
      </c>
      <c r="C707" s="47">
        <v>6</v>
      </c>
      <c r="D707" s="47">
        <v>10</v>
      </c>
      <c r="E707" s="37">
        <v>7.2697000000000003</v>
      </c>
      <c r="F707" s="47" t="str">
        <f>IF(AND(RTO__3[[#This Row],[Month]]&gt;4,RTO__3[[#This Row],[Month]]&lt;9,RTO__3[[#This Row],[Day of Week]]&lt;=5,RTO__3[[#This Row],[Hour]]&gt;=16,RTO__3[[#This Row],[Hour]]&lt;=19),"ON","OFF")</f>
        <v>OFF</v>
      </c>
      <c r="G707"/>
      <c r="H707"/>
      <c r="I707"/>
    </row>
    <row r="708" spans="1:9" x14ac:dyDescent="0.25">
      <c r="A708" s="29">
        <v>45864</v>
      </c>
      <c r="B708" s="47">
        <v>7</v>
      </c>
      <c r="C708" s="47">
        <v>6</v>
      </c>
      <c r="D708" s="47">
        <v>11</v>
      </c>
      <c r="E708" s="37">
        <v>11.0787</v>
      </c>
      <c r="F708" s="47" t="str">
        <f>IF(AND(RTO__3[[#This Row],[Month]]&gt;4,RTO__3[[#This Row],[Month]]&lt;9,RTO__3[[#This Row],[Day of Week]]&lt;=5,RTO__3[[#This Row],[Hour]]&gt;=16,RTO__3[[#This Row],[Hour]]&lt;=19),"ON","OFF")</f>
        <v>OFF</v>
      </c>
      <c r="G708"/>
      <c r="H708"/>
      <c r="I708"/>
    </row>
    <row r="709" spans="1:9" x14ac:dyDescent="0.25">
      <c r="A709" s="29">
        <v>45864</v>
      </c>
      <c r="B709" s="47">
        <v>7</v>
      </c>
      <c r="C709" s="47">
        <v>6</v>
      </c>
      <c r="D709" s="47">
        <v>12</v>
      </c>
      <c r="E709" s="37">
        <v>11.0525</v>
      </c>
      <c r="F709" s="47" t="str">
        <f>IF(AND(RTO__3[[#This Row],[Month]]&gt;4,RTO__3[[#This Row],[Month]]&lt;9,RTO__3[[#This Row],[Day of Week]]&lt;=5,RTO__3[[#This Row],[Hour]]&gt;=16,RTO__3[[#This Row],[Hour]]&lt;=19),"ON","OFF")</f>
        <v>OFF</v>
      </c>
      <c r="G709"/>
      <c r="H709"/>
      <c r="I709"/>
    </row>
    <row r="710" spans="1:9" x14ac:dyDescent="0.25">
      <c r="A710" s="29">
        <v>45864</v>
      </c>
      <c r="B710" s="47">
        <v>7</v>
      </c>
      <c r="C710" s="47">
        <v>6</v>
      </c>
      <c r="D710" s="47">
        <v>13</v>
      </c>
      <c r="E710" s="37">
        <v>11.7958</v>
      </c>
      <c r="F710" s="47" t="str">
        <f>IF(AND(RTO__3[[#This Row],[Month]]&gt;4,RTO__3[[#This Row],[Month]]&lt;9,RTO__3[[#This Row],[Day of Week]]&lt;=5,RTO__3[[#This Row],[Hour]]&gt;=16,RTO__3[[#This Row],[Hour]]&lt;=19),"ON","OFF")</f>
        <v>OFF</v>
      </c>
      <c r="G710"/>
      <c r="H710"/>
      <c r="I710"/>
    </row>
    <row r="711" spans="1:9" x14ac:dyDescent="0.25">
      <c r="A711" s="29">
        <v>45864</v>
      </c>
      <c r="B711" s="47">
        <v>7</v>
      </c>
      <c r="C711" s="47">
        <v>6</v>
      </c>
      <c r="D711" s="47">
        <v>14</v>
      </c>
      <c r="E711" s="37">
        <v>12.8962</v>
      </c>
      <c r="F711" s="47" t="str">
        <f>IF(AND(RTO__3[[#This Row],[Month]]&gt;4,RTO__3[[#This Row],[Month]]&lt;9,RTO__3[[#This Row],[Day of Week]]&lt;=5,RTO__3[[#This Row],[Hour]]&gt;=16,RTO__3[[#This Row],[Hour]]&lt;=19),"ON","OFF")</f>
        <v>OFF</v>
      </c>
      <c r="G711"/>
      <c r="H711"/>
      <c r="I711"/>
    </row>
    <row r="712" spans="1:9" x14ac:dyDescent="0.25">
      <c r="A712" s="29">
        <v>45864</v>
      </c>
      <c r="B712" s="47">
        <v>7</v>
      </c>
      <c r="C712" s="47">
        <v>6</v>
      </c>
      <c r="D712" s="47">
        <v>15</v>
      </c>
      <c r="E712" s="37">
        <v>11.9834</v>
      </c>
      <c r="F712" s="47" t="str">
        <f>IF(AND(RTO__3[[#This Row],[Month]]&gt;4,RTO__3[[#This Row],[Month]]&lt;9,RTO__3[[#This Row],[Day of Week]]&lt;=5,RTO__3[[#This Row],[Hour]]&gt;=16,RTO__3[[#This Row],[Hour]]&lt;=19),"ON","OFF")</f>
        <v>OFF</v>
      </c>
      <c r="G712"/>
      <c r="H712"/>
      <c r="I712"/>
    </row>
    <row r="713" spans="1:9" x14ac:dyDescent="0.25">
      <c r="A713" s="29">
        <v>45864</v>
      </c>
      <c r="B713" s="47">
        <v>7</v>
      </c>
      <c r="C713" s="47">
        <v>6</v>
      </c>
      <c r="D713" s="47">
        <v>16</v>
      </c>
      <c r="E713" s="37">
        <v>12.6601</v>
      </c>
      <c r="F713" s="47" t="str">
        <f>IF(AND(RTO__3[[#This Row],[Month]]&gt;4,RTO__3[[#This Row],[Month]]&lt;9,RTO__3[[#This Row],[Day of Week]]&lt;=5,RTO__3[[#This Row],[Hour]]&gt;=16,RTO__3[[#This Row],[Hour]]&lt;=19),"ON","OFF")</f>
        <v>OFF</v>
      </c>
      <c r="G713"/>
      <c r="H713"/>
      <c r="I713"/>
    </row>
    <row r="714" spans="1:9" x14ac:dyDescent="0.25">
      <c r="A714" s="29">
        <v>45864</v>
      </c>
      <c r="B714" s="47">
        <v>7</v>
      </c>
      <c r="C714" s="47">
        <v>6</v>
      </c>
      <c r="D714" s="47">
        <v>17</v>
      </c>
      <c r="E714" s="37">
        <v>13.741099999999999</v>
      </c>
      <c r="F714" s="47" t="str">
        <f>IF(AND(RTO__3[[#This Row],[Month]]&gt;4,RTO__3[[#This Row],[Month]]&lt;9,RTO__3[[#This Row],[Day of Week]]&lt;=5,RTO__3[[#This Row],[Hour]]&gt;=16,RTO__3[[#This Row],[Hour]]&lt;=19),"ON","OFF")</f>
        <v>OFF</v>
      </c>
      <c r="G714"/>
      <c r="H714"/>
      <c r="I714"/>
    </row>
    <row r="715" spans="1:9" x14ac:dyDescent="0.25">
      <c r="A715" s="29">
        <v>45864</v>
      </c>
      <c r="B715" s="47">
        <v>7</v>
      </c>
      <c r="C715" s="47">
        <v>6</v>
      </c>
      <c r="D715" s="47">
        <v>18</v>
      </c>
      <c r="E715" s="37">
        <v>17.174199999999999</v>
      </c>
      <c r="F715" s="47" t="str">
        <f>IF(AND(RTO__3[[#This Row],[Month]]&gt;4,RTO__3[[#This Row],[Month]]&lt;9,RTO__3[[#This Row],[Day of Week]]&lt;=5,RTO__3[[#This Row],[Hour]]&gt;=16,RTO__3[[#This Row],[Hour]]&lt;=19),"ON","OFF")</f>
        <v>OFF</v>
      </c>
      <c r="G715"/>
      <c r="H715"/>
      <c r="I715"/>
    </row>
    <row r="716" spans="1:9" x14ac:dyDescent="0.25">
      <c r="A716" s="29">
        <v>45864</v>
      </c>
      <c r="B716" s="47">
        <v>7</v>
      </c>
      <c r="C716" s="47">
        <v>6</v>
      </c>
      <c r="D716" s="47">
        <v>19</v>
      </c>
      <c r="E716" s="37">
        <v>34.268599999999999</v>
      </c>
      <c r="F716" s="47" t="str">
        <f>IF(AND(RTO__3[[#This Row],[Month]]&gt;4,RTO__3[[#This Row],[Month]]&lt;9,RTO__3[[#This Row],[Day of Week]]&lt;=5,RTO__3[[#This Row],[Hour]]&gt;=16,RTO__3[[#This Row],[Hour]]&lt;=19),"ON","OFF")</f>
        <v>OFF</v>
      </c>
      <c r="G716"/>
      <c r="H716"/>
      <c r="I716"/>
    </row>
    <row r="717" spans="1:9" x14ac:dyDescent="0.25">
      <c r="A717" s="29">
        <v>45864</v>
      </c>
      <c r="B717" s="47">
        <v>7</v>
      </c>
      <c r="C717" s="47">
        <v>6</v>
      </c>
      <c r="D717" s="47">
        <v>20</v>
      </c>
      <c r="E717" s="37">
        <v>29.4984</v>
      </c>
      <c r="F717" s="47" t="str">
        <f>IF(AND(RTO__3[[#This Row],[Month]]&gt;4,RTO__3[[#This Row],[Month]]&lt;9,RTO__3[[#This Row],[Day of Week]]&lt;=5,RTO__3[[#This Row],[Hour]]&gt;=16,RTO__3[[#This Row],[Hour]]&lt;=19),"ON","OFF")</f>
        <v>OFF</v>
      </c>
      <c r="G717"/>
      <c r="H717"/>
      <c r="I717"/>
    </row>
    <row r="718" spans="1:9" x14ac:dyDescent="0.25">
      <c r="A718" s="29">
        <v>45864</v>
      </c>
      <c r="B718" s="47">
        <v>7</v>
      </c>
      <c r="C718" s="47">
        <v>6</v>
      </c>
      <c r="D718" s="47">
        <v>21</v>
      </c>
      <c r="E718" s="37">
        <v>26.7102</v>
      </c>
      <c r="F718" s="47" t="str">
        <f>IF(AND(RTO__3[[#This Row],[Month]]&gt;4,RTO__3[[#This Row],[Month]]&lt;9,RTO__3[[#This Row],[Day of Week]]&lt;=5,RTO__3[[#This Row],[Hour]]&gt;=16,RTO__3[[#This Row],[Hour]]&lt;=19),"ON","OFF")</f>
        <v>OFF</v>
      </c>
      <c r="G718"/>
      <c r="H718"/>
      <c r="I718"/>
    </row>
    <row r="719" spans="1:9" x14ac:dyDescent="0.25">
      <c r="A719" s="29">
        <v>45864</v>
      </c>
      <c r="B719" s="47">
        <v>7</v>
      </c>
      <c r="C719" s="47">
        <v>6</v>
      </c>
      <c r="D719" s="47">
        <v>22</v>
      </c>
      <c r="E719" s="37">
        <v>25.1952</v>
      </c>
      <c r="F719" s="47" t="str">
        <f>IF(AND(RTO__3[[#This Row],[Month]]&gt;4,RTO__3[[#This Row],[Month]]&lt;9,RTO__3[[#This Row],[Day of Week]]&lt;=5,RTO__3[[#This Row],[Hour]]&gt;=16,RTO__3[[#This Row],[Hour]]&lt;=19),"ON","OFF")</f>
        <v>OFF</v>
      </c>
      <c r="G719"/>
      <c r="H719"/>
      <c r="I719"/>
    </row>
    <row r="720" spans="1:9" x14ac:dyDescent="0.25">
      <c r="A720" s="29">
        <v>45864</v>
      </c>
      <c r="B720" s="47">
        <v>7</v>
      </c>
      <c r="C720" s="47">
        <v>6</v>
      </c>
      <c r="D720" s="47">
        <v>23</v>
      </c>
      <c r="E720" s="37">
        <v>27.472200000000001</v>
      </c>
      <c r="F720" s="47" t="str">
        <f>IF(AND(RTO__3[[#This Row],[Month]]&gt;4,RTO__3[[#This Row],[Month]]&lt;9,RTO__3[[#This Row],[Day of Week]]&lt;=5,RTO__3[[#This Row],[Hour]]&gt;=16,RTO__3[[#This Row],[Hour]]&lt;=19),"ON","OFF")</f>
        <v>OFF</v>
      </c>
      <c r="G720"/>
      <c r="H720"/>
      <c r="I720"/>
    </row>
    <row r="721" spans="1:9" x14ac:dyDescent="0.25">
      <c r="A721" s="29">
        <v>45864</v>
      </c>
      <c r="B721" s="47">
        <v>7</v>
      </c>
      <c r="C721" s="47">
        <v>6</v>
      </c>
      <c r="D721" s="47">
        <v>24</v>
      </c>
      <c r="E721" s="37">
        <v>24.600899999999999</v>
      </c>
      <c r="F721" s="47" t="str">
        <f>IF(AND(RTO__3[[#This Row],[Month]]&gt;4,RTO__3[[#This Row],[Month]]&lt;9,RTO__3[[#This Row],[Day of Week]]&lt;=5,RTO__3[[#This Row],[Hour]]&gt;=16,RTO__3[[#This Row],[Hour]]&lt;=19),"ON","OFF")</f>
        <v>OFF</v>
      </c>
      <c r="G721"/>
      <c r="H721"/>
      <c r="I7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0456-5992-4C5D-ACE7-94827181EBC2}">
  <sheetPr codeName="Sheet36"/>
  <dimension ref="A1:AD64"/>
  <sheetViews>
    <sheetView zoomScale="85" zoomScaleNormal="85" workbookViewId="0">
      <selection activeCell="V15" sqref="V1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7109375" bestFit="1" customWidth="1"/>
    <col min="4" max="13" width="5.7109375" bestFit="1" customWidth="1"/>
    <col min="14" max="14" width="6.7109375" bestFit="1" customWidth="1"/>
    <col min="15" max="18" width="5.7109375" bestFit="1" customWidth="1"/>
    <col min="19" max="19" width="6.7109375" bestFit="1" customWidth="1"/>
    <col min="20" max="21" width="5.7109375" bestFit="1" customWidth="1"/>
    <col min="22" max="22" width="6.7109375" bestFit="1" customWidth="1"/>
    <col min="23" max="23" width="5.7109375" bestFit="1" customWidth="1"/>
    <col min="24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45835</v>
      </c>
      <c r="C3" s="33">
        <v>31.994199999999999</v>
      </c>
      <c r="D3" s="33">
        <v>31.851400000000002</v>
      </c>
      <c r="E3" s="33">
        <v>31.382400000000001</v>
      </c>
      <c r="F3" s="33">
        <v>27.9604</v>
      </c>
      <c r="G3" s="33">
        <v>31.6371</v>
      </c>
      <c r="H3" s="33">
        <v>31.061499999999999</v>
      </c>
      <c r="I3" s="33">
        <v>21.352</v>
      </c>
      <c r="J3" s="33">
        <v>18.546299999999999</v>
      </c>
      <c r="K3" s="33">
        <v>30.443000000000001</v>
      </c>
      <c r="L3" s="33">
        <v>30.799800000000001</v>
      </c>
      <c r="M3" s="33">
        <v>26.892800000000001</v>
      </c>
      <c r="N3" s="33">
        <v>30.670200000000001</v>
      </c>
      <c r="O3" s="33">
        <v>30.399699999999999</v>
      </c>
      <c r="P3" s="33">
        <v>35.8005</v>
      </c>
      <c r="Q3" s="33">
        <v>29.635300000000001</v>
      </c>
      <c r="R3" s="33">
        <v>35.688000000000002</v>
      </c>
      <c r="S3" s="33">
        <v>28.150500000000001</v>
      </c>
      <c r="T3" s="33">
        <v>31.284800000000001</v>
      </c>
      <c r="U3" s="33">
        <v>38.230200000000004</v>
      </c>
      <c r="V3" s="33">
        <v>36.29</v>
      </c>
      <c r="W3" s="33">
        <v>40.7607</v>
      </c>
      <c r="X3" s="33">
        <v>36.304099999999998</v>
      </c>
      <c r="Y3" s="33">
        <v>32.682699999999997</v>
      </c>
      <c r="Z3" s="33">
        <v>32.584400000000002</v>
      </c>
    </row>
    <row r="4" spans="1:30" x14ac:dyDescent="0.25">
      <c r="A4" s="32"/>
      <c r="B4" s="54">
        <v>45836</v>
      </c>
      <c r="C4" s="33">
        <v>31.5869</v>
      </c>
      <c r="D4" s="33">
        <v>30.917400000000001</v>
      </c>
      <c r="E4" s="33">
        <v>28.947399999999998</v>
      </c>
      <c r="F4" s="33">
        <v>27.888200000000001</v>
      </c>
      <c r="G4" s="33">
        <v>27.637599999999999</v>
      </c>
      <c r="H4" s="33">
        <v>27.895199999999999</v>
      </c>
      <c r="I4" s="33">
        <v>21.758299999999998</v>
      </c>
      <c r="J4" s="33">
        <v>22.175799999999999</v>
      </c>
      <c r="K4" s="33">
        <v>19.272400000000001</v>
      </c>
      <c r="L4" s="33">
        <v>19.7364</v>
      </c>
      <c r="M4" s="33">
        <v>20.424700000000001</v>
      </c>
      <c r="N4" s="33">
        <v>23.336600000000001</v>
      </c>
      <c r="O4" s="33">
        <v>23.125499999999999</v>
      </c>
      <c r="P4" s="33">
        <v>25.2987</v>
      </c>
      <c r="Q4" s="33">
        <v>29.849399999999999</v>
      </c>
      <c r="R4" s="33">
        <v>31.078700000000001</v>
      </c>
      <c r="S4" s="33">
        <v>29.307300000000001</v>
      </c>
      <c r="T4" s="33">
        <v>35.101900000000001</v>
      </c>
      <c r="U4" s="33">
        <v>54.510100000000001</v>
      </c>
      <c r="V4" s="33">
        <v>60.370399999999997</v>
      </c>
      <c r="W4" s="33">
        <v>39.318399999999997</v>
      </c>
      <c r="X4" s="33">
        <v>33.011000000000003</v>
      </c>
      <c r="Y4" s="33">
        <v>31.935700000000001</v>
      </c>
      <c r="Z4" s="33">
        <v>30.948499999999999</v>
      </c>
    </row>
    <row r="5" spans="1:30" x14ac:dyDescent="0.25">
      <c r="A5" s="32"/>
      <c r="B5" s="54">
        <v>45837</v>
      </c>
      <c r="C5" s="33">
        <v>28.685500000000001</v>
      </c>
      <c r="D5" s="33">
        <v>26.555299999999999</v>
      </c>
      <c r="E5" s="33">
        <v>28.820599999999999</v>
      </c>
      <c r="F5" s="33">
        <v>26.548200000000001</v>
      </c>
      <c r="G5" s="33">
        <v>27.620699999999999</v>
      </c>
      <c r="H5" s="33">
        <v>22.737300000000001</v>
      </c>
      <c r="I5" s="33">
        <v>21.524100000000001</v>
      </c>
      <c r="J5" s="33">
        <v>22.611899999999999</v>
      </c>
      <c r="K5" s="33">
        <v>25.242699999999999</v>
      </c>
      <c r="L5" s="33">
        <v>25.168299999999999</v>
      </c>
      <c r="M5" s="33">
        <v>25.855</v>
      </c>
      <c r="N5" s="33">
        <v>20.9526</v>
      </c>
      <c r="O5" s="33">
        <v>26.8249</v>
      </c>
      <c r="P5" s="33">
        <v>27.159800000000001</v>
      </c>
      <c r="Q5" s="33">
        <v>25.035900000000002</v>
      </c>
      <c r="R5" s="33">
        <v>23.638000000000002</v>
      </c>
      <c r="S5" s="33">
        <v>33.605800000000002</v>
      </c>
      <c r="T5" s="33">
        <v>38.015300000000003</v>
      </c>
      <c r="U5" s="33">
        <v>42.027900000000002</v>
      </c>
      <c r="V5" s="33">
        <v>39.118400000000001</v>
      </c>
      <c r="W5" s="33">
        <v>40.392899999999997</v>
      </c>
      <c r="X5" s="33">
        <v>39.257300000000001</v>
      </c>
      <c r="Y5" s="33">
        <v>39.430199999999999</v>
      </c>
      <c r="Z5" s="33">
        <v>33.312399999999997</v>
      </c>
    </row>
    <row r="6" spans="1:30" x14ac:dyDescent="0.25">
      <c r="A6" s="32"/>
      <c r="B6" s="54">
        <v>45838</v>
      </c>
      <c r="C6" s="33">
        <v>35.085599999999999</v>
      </c>
      <c r="D6" s="33">
        <v>32.699399999999997</v>
      </c>
      <c r="E6" s="33">
        <v>32.745100000000001</v>
      </c>
      <c r="F6" s="33">
        <v>33.064599999999999</v>
      </c>
      <c r="G6" s="33">
        <v>33.044600000000003</v>
      </c>
      <c r="H6" s="33">
        <v>37.730200000000004</v>
      </c>
      <c r="I6" s="33">
        <v>34.708399999999997</v>
      </c>
      <c r="J6" s="33">
        <v>25.613399999999999</v>
      </c>
      <c r="K6" s="33">
        <v>26.8231</v>
      </c>
      <c r="L6" s="33">
        <v>28.073599999999999</v>
      </c>
      <c r="M6" s="33">
        <v>27.397200000000002</v>
      </c>
      <c r="N6" s="33">
        <v>30.5472</v>
      </c>
      <c r="O6" s="33">
        <v>28.989699999999999</v>
      </c>
      <c r="P6" s="33">
        <v>33.105899999999998</v>
      </c>
      <c r="Q6" s="33">
        <v>39.054299999999998</v>
      </c>
      <c r="R6" s="33">
        <v>46.611699999999999</v>
      </c>
      <c r="S6" s="33">
        <v>43.779200000000003</v>
      </c>
      <c r="T6" s="33">
        <v>60.119300000000003</v>
      </c>
      <c r="U6" s="33">
        <v>61.877299999999998</v>
      </c>
      <c r="V6" s="33">
        <v>117.95140000000001</v>
      </c>
      <c r="W6" s="33">
        <v>57.347099999999998</v>
      </c>
      <c r="X6" s="33">
        <v>105.32859999999999</v>
      </c>
      <c r="Y6" s="33">
        <v>63.443800000000003</v>
      </c>
      <c r="Z6" s="33">
        <v>42.215200000000003</v>
      </c>
    </row>
    <row r="7" spans="1:30" x14ac:dyDescent="0.25">
      <c r="A7" s="32"/>
      <c r="B7" s="54">
        <v>45839</v>
      </c>
      <c r="C7" s="33">
        <v>36.446399999999997</v>
      </c>
      <c r="D7" s="33">
        <v>39.4848</v>
      </c>
      <c r="E7" s="33">
        <v>38.008800000000001</v>
      </c>
      <c r="F7" s="33">
        <v>43.3093</v>
      </c>
      <c r="G7" s="33">
        <v>38.940600000000003</v>
      </c>
      <c r="H7" s="33">
        <v>50.421900000000001</v>
      </c>
      <c r="I7" s="33">
        <v>30.143000000000001</v>
      </c>
      <c r="J7" s="33">
        <v>28.964400000000001</v>
      </c>
      <c r="K7" s="33">
        <v>35.945</v>
      </c>
      <c r="L7" s="33">
        <v>39.640900000000002</v>
      </c>
      <c r="M7" s="33">
        <v>22.1431</v>
      </c>
      <c r="N7" s="33">
        <v>41.0777</v>
      </c>
      <c r="O7" s="33">
        <v>38.128799999999998</v>
      </c>
      <c r="P7" s="33">
        <v>51.1892</v>
      </c>
      <c r="Q7" s="33">
        <v>54.019300000000001</v>
      </c>
      <c r="R7" s="33">
        <v>37.436500000000002</v>
      </c>
      <c r="S7" s="33">
        <v>38.356299999999997</v>
      </c>
      <c r="T7" s="33">
        <v>45.545699999999997</v>
      </c>
      <c r="U7" s="33">
        <v>40.818199999999997</v>
      </c>
      <c r="V7" s="33">
        <v>40.482500000000002</v>
      </c>
      <c r="W7" s="33">
        <v>39.0717</v>
      </c>
      <c r="X7" s="33">
        <v>44.353999999999999</v>
      </c>
      <c r="Y7" s="33">
        <v>40.493699999999997</v>
      </c>
      <c r="Z7" s="33">
        <v>40.950600000000001</v>
      </c>
    </row>
    <row r="8" spans="1:30" x14ac:dyDescent="0.25">
      <c r="A8" s="32"/>
      <c r="B8" s="54">
        <v>45840</v>
      </c>
      <c r="C8" s="33">
        <v>40.484299999999998</v>
      </c>
      <c r="D8" s="33">
        <v>32.120699999999999</v>
      </c>
      <c r="E8" s="33">
        <v>32.757399999999997</v>
      </c>
      <c r="F8" s="33">
        <v>34.802700000000002</v>
      </c>
      <c r="G8" s="33">
        <v>33.936599999999999</v>
      </c>
      <c r="H8" s="33">
        <v>32.473700000000001</v>
      </c>
      <c r="I8" s="33">
        <v>29.404299999999999</v>
      </c>
      <c r="J8" s="33">
        <v>27.944199999999999</v>
      </c>
      <c r="K8" s="33">
        <v>29.488199999999999</v>
      </c>
      <c r="L8" s="33">
        <v>30.022500000000001</v>
      </c>
      <c r="M8" s="33">
        <v>30.742699999999999</v>
      </c>
      <c r="N8" s="33">
        <v>31.160399999999999</v>
      </c>
      <c r="O8" s="33">
        <v>32.137099999999997</v>
      </c>
      <c r="P8" s="33">
        <v>34.302599999999998</v>
      </c>
      <c r="Q8" s="33">
        <v>30.2044</v>
      </c>
      <c r="R8" s="33">
        <v>32.758600000000001</v>
      </c>
      <c r="S8" s="33">
        <v>22.4343</v>
      </c>
      <c r="T8" s="33">
        <v>19.839700000000001</v>
      </c>
      <c r="U8" s="33">
        <v>24.060600000000001</v>
      </c>
      <c r="V8" s="33">
        <v>24.4193</v>
      </c>
      <c r="W8" s="33">
        <v>22.468</v>
      </c>
      <c r="X8" s="33">
        <v>21.605799999999999</v>
      </c>
      <c r="Y8" s="33">
        <v>27.366700000000002</v>
      </c>
      <c r="Z8" s="33">
        <v>27.988399999999999</v>
      </c>
    </row>
    <row r="9" spans="1:30" x14ac:dyDescent="0.25">
      <c r="A9" s="32"/>
      <c r="B9" s="54">
        <v>45841</v>
      </c>
      <c r="C9" s="33">
        <v>39.485900000000001</v>
      </c>
      <c r="D9" s="33">
        <v>30.2255</v>
      </c>
      <c r="E9" s="33">
        <v>31.393899999999999</v>
      </c>
      <c r="F9" s="33">
        <v>34.049300000000002</v>
      </c>
      <c r="G9" s="33">
        <v>35.043599999999998</v>
      </c>
      <c r="H9" s="33">
        <v>33.883400000000002</v>
      </c>
      <c r="I9" s="33">
        <v>22.475899999999999</v>
      </c>
      <c r="J9" s="33">
        <v>24.502600000000001</v>
      </c>
      <c r="K9" s="33">
        <v>23.151900000000001</v>
      </c>
      <c r="L9" s="33">
        <v>20.805499999999999</v>
      </c>
      <c r="M9" s="33">
        <v>21.478999999999999</v>
      </c>
      <c r="N9" s="33">
        <v>21.2531</v>
      </c>
      <c r="O9" s="33">
        <v>19.5947</v>
      </c>
      <c r="P9" s="33">
        <v>20.161100000000001</v>
      </c>
      <c r="Q9" s="33">
        <v>21.897300000000001</v>
      </c>
      <c r="R9" s="33">
        <v>22.863299999999999</v>
      </c>
      <c r="S9" s="33">
        <v>20.003</v>
      </c>
      <c r="T9" s="33">
        <v>22.537400000000002</v>
      </c>
      <c r="U9" s="33">
        <v>27.999099999999999</v>
      </c>
      <c r="V9" s="33">
        <v>25.758299999999998</v>
      </c>
      <c r="W9" s="33">
        <v>24.8261</v>
      </c>
      <c r="X9" s="33">
        <v>21.869900000000001</v>
      </c>
      <c r="Y9" s="33">
        <v>28.438400000000001</v>
      </c>
      <c r="Z9" s="33">
        <v>26.508500000000002</v>
      </c>
    </row>
    <row r="10" spans="1:30" x14ac:dyDescent="0.25">
      <c r="A10" s="32"/>
      <c r="B10" s="54">
        <v>45842</v>
      </c>
      <c r="C10" s="33">
        <v>27.6876</v>
      </c>
      <c r="D10" s="33">
        <v>30.314900000000002</v>
      </c>
      <c r="E10" s="33">
        <v>30.514500000000002</v>
      </c>
      <c r="F10" s="33">
        <v>31.335999999999999</v>
      </c>
      <c r="G10" s="33">
        <v>29.921800000000001</v>
      </c>
      <c r="H10" s="33">
        <v>31.7988</v>
      </c>
      <c r="I10" s="33">
        <v>24.124400000000001</v>
      </c>
      <c r="J10" s="33">
        <v>13.795199999999999</v>
      </c>
      <c r="K10" s="33">
        <v>8.5336999999999996</v>
      </c>
      <c r="L10" s="33">
        <v>7.7999000000000001</v>
      </c>
      <c r="M10" s="33">
        <v>1.2589999999999999</v>
      </c>
      <c r="N10" s="33">
        <v>13.4412</v>
      </c>
      <c r="O10" s="33">
        <v>14.8527</v>
      </c>
      <c r="P10" s="33">
        <v>15.311400000000001</v>
      </c>
      <c r="Q10" s="33">
        <v>15.622</v>
      </c>
      <c r="R10" s="33">
        <v>16.008600000000001</v>
      </c>
      <c r="S10" s="33">
        <v>16.6083</v>
      </c>
      <c r="T10" s="33">
        <v>24.017399999999999</v>
      </c>
      <c r="U10" s="33">
        <v>27.618600000000001</v>
      </c>
      <c r="V10" s="33">
        <v>28.251300000000001</v>
      </c>
      <c r="W10" s="33">
        <v>24.3584</v>
      </c>
      <c r="X10" s="33">
        <v>24.484400000000001</v>
      </c>
      <c r="Y10" s="33">
        <v>25.1205</v>
      </c>
      <c r="Z10" s="33">
        <v>25.559899999999999</v>
      </c>
    </row>
    <row r="11" spans="1:30" x14ac:dyDescent="0.25">
      <c r="A11" s="32"/>
      <c r="B11" s="54">
        <v>45843</v>
      </c>
      <c r="C11" s="33">
        <v>27.9605</v>
      </c>
      <c r="D11" s="33">
        <v>22.390599999999999</v>
      </c>
      <c r="E11" s="33">
        <v>21.720600000000001</v>
      </c>
      <c r="F11" s="33">
        <v>23.993200000000002</v>
      </c>
      <c r="G11" s="33">
        <v>25.4404</v>
      </c>
      <c r="H11" s="33">
        <v>22.672699999999999</v>
      </c>
      <c r="I11" s="33">
        <v>16.004100000000001</v>
      </c>
      <c r="J11" s="33">
        <v>10.686</v>
      </c>
      <c r="K11" s="33">
        <v>11.404199999999999</v>
      </c>
      <c r="L11" s="33">
        <v>6.7618999999999998</v>
      </c>
      <c r="M11" s="33">
        <v>10.214399999999999</v>
      </c>
      <c r="N11" s="33">
        <v>18.4297</v>
      </c>
      <c r="O11" s="33">
        <v>21.775700000000001</v>
      </c>
      <c r="P11" s="33">
        <v>23.682400000000001</v>
      </c>
      <c r="Q11" s="33">
        <v>23.492899999999999</v>
      </c>
      <c r="R11" s="33">
        <v>27.9009</v>
      </c>
      <c r="S11" s="33">
        <v>34.4054</v>
      </c>
      <c r="T11" s="33">
        <v>58.732900000000001</v>
      </c>
      <c r="U11" s="33">
        <v>87.756600000000006</v>
      </c>
      <c r="V11" s="33">
        <v>31.592600000000001</v>
      </c>
      <c r="W11" s="33">
        <v>29.3367</v>
      </c>
      <c r="X11" s="33">
        <v>29.066299999999998</v>
      </c>
      <c r="Y11" s="33">
        <v>27.052</v>
      </c>
      <c r="Z11" s="33">
        <v>24.027899999999999</v>
      </c>
    </row>
    <row r="12" spans="1:30" x14ac:dyDescent="0.25">
      <c r="A12" s="32"/>
      <c r="B12" s="54">
        <v>45844</v>
      </c>
      <c r="C12" s="33">
        <v>26.266999999999999</v>
      </c>
      <c r="D12" s="33">
        <v>25.573699999999999</v>
      </c>
      <c r="E12" s="33">
        <v>24.985800000000001</v>
      </c>
      <c r="F12" s="33">
        <v>24.0502</v>
      </c>
      <c r="G12" s="33">
        <v>25.602799999999998</v>
      </c>
      <c r="H12" s="33">
        <v>25.955400000000001</v>
      </c>
      <c r="I12" s="33">
        <v>22.377700000000001</v>
      </c>
      <c r="J12" s="33">
        <v>14.550599999999999</v>
      </c>
      <c r="K12" s="33">
        <v>17.542400000000001</v>
      </c>
      <c r="L12" s="33">
        <v>20.8887</v>
      </c>
      <c r="M12" s="33">
        <v>21.667400000000001</v>
      </c>
      <c r="N12" s="33">
        <v>23.798100000000002</v>
      </c>
      <c r="O12" s="33">
        <v>27.6966</v>
      </c>
      <c r="P12" s="33">
        <v>28.011600000000001</v>
      </c>
      <c r="Q12" s="33">
        <v>30.4862</v>
      </c>
      <c r="R12" s="33">
        <v>31.958100000000002</v>
      </c>
      <c r="S12" s="33">
        <v>34.5184</v>
      </c>
      <c r="T12" s="33">
        <v>34.091200000000001</v>
      </c>
      <c r="U12" s="33">
        <v>37.446199999999997</v>
      </c>
      <c r="V12" s="33">
        <v>41.394300000000001</v>
      </c>
      <c r="W12" s="33">
        <v>42.752699999999997</v>
      </c>
      <c r="X12" s="33">
        <v>35.0304</v>
      </c>
      <c r="Y12" s="33">
        <v>34.913899999999998</v>
      </c>
      <c r="Z12" s="33">
        <v>28.936599999999999</v>
      </c>
    </row>
    <row r="13" spans="1:30" x14ac:dyDescent="0.25">
      <c r="A13" s="32"/>
      <c r="B13" s="54">
        <v>45845</v>
      </c>
      <c r="C13" s="33">
        <v>30.915800000000001</v>
      </c>
      <c r="D13" s="33">
        <v>33.163600000000002</v>
      </c>
      <c r="E13" s="33">
        <v>29.334299999999999</v>
      </c>
      <c r="F13" s="33">
        <v>29.833600000000001</v>
      </c>
      <c r="G13" s="33">
        <v>32.656700000000001</v>
      </c>
      <c r="H13" s="33">
        <v>33.558399999999999</v>
      </c>
      <c r="I13" s="33">
        <v>21.977799999999998</v>
      </c>
      <c r="J13" s="33">
        <v>19.608699999999999</v>
      </c>
      <c r="K13" s="33">
        <v>20.697500000000002</v>
      </c>
      <c r="L13" s="33">
        <v>21.816199999999998</v>
      </c>
      <c r="M13" s="33">
        <v>26.684000000000001</v>
      </c>
      <c r="N13" s="33">
        <v>26.144600000000001</v>
      </c>
      <c r="O13" s="33">
        <v>23.5808</v>
      </c>
      <c r="P13" s="33">
        <v>28.6906</v>
      </c>
      <c r="Q13" s="33">
        <v>24.0809</v>
      </c>
      <c r="R13" s="33">
        <v>23.7163</v>
      </c>
      <c r="S13" s="33">
        <v>18.410399999999999</v>
      </c>
      <c r="T13" s="33">
        <v>17.317</v>
      </c>
      <c r="U13" s="33">
        <v>17.142299999999999</v>
      </c>
      <c r="V13" s="33">
        <v>18.4678</v>
      </c>
      <c r="W13" s="33">
        <v>18.9407</v>
      </c>
      <c r="X13" s="33">
        <v>19.604500000000002</v>
      </c>
      <c r="Y13" s="33">
        <v>43.274000000000001</v>
      </c>
      <c r="Z13" s="33">
        <v>47.244100000000003</v>
      </c>
    </row>
    <row r="14" spans="1:30" x14ac:dyDescent="0.25">
      <c r="A14" s="32"/>
      <c r="B14" s="54">
        <v>45846</v>
      </c>
      <c r="C14" s="33">
        <v>49.488199999999999</v>
      </c>
      <c r="D14" s="33">
        <v>37.229700000000001</v>
      </c>
      <c r="E14" s="33">
        <v>39.912399999999998</v>
      </c>
      <c r="F14" s="33">
        <v>33.331400000000002</v>
      </c>
      <c r="G14" s="33">
        <v>39.112200000000001</v>
      </c>
      <c r="H14" s="33">
        <v>33.268500000000003</v>
      </c>
      <c r="I14" s="33">
        <v>18.136900000000001</v>
      </c>
      <c r="J14" s="33">
        <v>19.673300000000001</v>
      </c>
      <c r="K14" s="33">
        <v>22.083600000000001</v>
      </c>
      <c r="L14" s="33">
        <v>31.667999999999999</v>
      </c>
      <c r="M14" s="33">
        <v>33.3476</v>
      </c>
      <c r="N14" s="33">
        <v>36.521000000000001</v>
      </c>
      <c r="O14" s="33">
        <v>31.600200000000001</v>
      </c>
      <c r="P14" s="33">
        <v>30.087499999999999</v>
      </c>
      <c r="Q14" s="33">
        <v>30.278199999999998</v>
      </c>
      <c r="R14" s="33">
        <v>29.130099999999999</v>
      </c>
      <c r="S14" s="33">
        <v>17.0914</v>
      </c>
      <c r="T14" s="33">
        <v>15.6675</v>
      </c>
      <c r="U14" s="33">
        <v>19.247399999999999</v>
      </c>
      <c r="V14" s="33">
        <v>49.059800000000003</v>
      </c>
      <c r="W14" s="33">
        <v>20.799700000000001</v>
      </c>
      <c r="X14" s="33">
        <v>22.109300000000001</v>
      </c>
      <c r="Y14" s="33">
        <v>39.796999999999997</v>
      </c>
      <c r="Z14" s="33">
        <v>24.661799999999999</v>
      </c>
    </row>
    <row r="15" spans="1:30" x14ac:dyDescent="0.25">
      <c r="A15" s="32"/>
      <c r="B15" s="54">
        <v>45847</v>
      </c>
      <c r="C15" s="33">
        <v>35.198799999999999</v>
      </c>
      <c r="D15" s="33">
        <v>33.036999999999999</v>
      </c>
      <c r="E15" s="33">
        <v>33.4861</v>
      </c>
      <c r="F15" s="33">
        <v>28.554600000000001</v>
      </c>
      <c r="G15" s="33">
        <v>29.652999999999999</v>
      </c>
      <c r="H15" s="33">
        <v>29.664000000000001</v>
      </c>
      <c r="I15" s="33">
        <v>19.037199999999999</v>
      </c>
      <c r="J15" s="33">
        <v>22.898299999999999</v>
      </c>
      <c r="K15" s="33">
        <v>25.669</v>
      </c>
      <c r="L15" s="33">
        <v>29.618200000000002</v>
      </c>
      <c r="M15" s="33">
        <v>33.389800000000001</v>
      </c>
      <c r="N15" s="33">
        <v>34.230899999999998</v>
      </c>
      <c r="O15" s="33">
        <v>33.606299999999997</v>
      </c>
      <c r="P15" s="33">
        <v>35.939900000000002</v>
      </c>
      <c r="Q15" s="33">
        <v>46.0608</v>
      </c>
      <c r="R15" s="33">
        <v>80.765900000000002</v>
      </c>
      <c r="S15" s="33">
        <v>50.7622</v>
      </c>
      <c r="T15" s="33">
        <v>36.7744</v>
      </c>
      <c r="U15" s="33">
        <v>39.0289</v>
      </c>
      <c r="V15" s="33">
        <v>43.200699999999998</v>
      </c>
      <c r="W15" s="33">
        <v>37.348599999999998</v>
      </c>
      <c r="X15" s="33">
        <v>37.622</v>
      </c>
      <c r="Y15" s="33">
        <v>44.763100000000001</v>
      </c>
      <c r="Z15" s="33">
        <v>36.569699999999997</v>
      </c>
    </row>
    <row r="16" spans="1:30" x14ac:dyDescent="0.25">
      <c r="A16" s="32"/>
      <c r="B16" s="54">
        <v>45848</v>
      </c>
      <c r="C16" s="33">
        <v>39.967199999999998</v>
      </c>
      <c r="D16" s="33">
        <v>35.9878</v>
      </c>
      <c r="E16" s="33">
        <v>30.180099999999999</v>
      </c>
      <c r="F16" s="33">
        <v>31.873999999999999</v>
      </c>
      <c r="G16" s="33">
        <v>33.575299999999999</v>
      </c>
      <c r="H16" s="33">
        <v>23.353400000000001</v>
      </c>
      <c r="I16" s="33">
        <v>17.366800000000001</v>
      </c>
      <c r="J16" s="33">
        <v>18.1128</v>
      </c>
      <c r="K16" s="33">
        <v>21.165199999999999</v>
      </c>
      <c r="L16" s="33">
        <v>27.6968</v>
      </c>
      <c r="M16" s="33">
        <v>30.431699999999999</v>
      </c>
      <c r="N16" s="33">
        <v>30.576799999999999</v>
      </c>
      <c r="O16" s="33">
        <v>31.616399999999999</v>
      </c>
      <c r="P16" s="33">
        <v>32.464500000000001</v>
      </c>
      <c r="Q16" s="33">
        <v>31.910299999999999</v>
      </c>
      <c r="R16" s="33">
        <v>29.377500000000001</v>
      </c>
      <c r="S16" s="33">
        <v>30.265499999999999</v>
      </c>
      <c r="T16" s="33">
        <v>29.594000000000001</v>
      </c>
      <c r="U16" s="33">
        <v>35.227499999999999</v>
      </c>
      <c r="V16" s="33">
        <v>38.854599999999998</v>
      </c>
      <c r="W16" s="33">
        <v>40.644300000000001</v>
      </c>
      <c r="X16" s="33">
        <v>38.563800000000001</v>
      </c>
      <c r="Y16" s="33">
        <v>38.302100000000003</v>
      </c>
      <c r="Z16" s="33">
        <v>32.091700000000003</v>
      </c>
    </row>
    <row r="17" spans="1:26" x14ac:dyDescent="0.25">
      <c r="A17" s="32"/>
      <c r="B17" s="54">
        <v>45849</v>
      </c>
      <c r="C17" s="33">
        <v>33.116999999999997</v>
      </c>
      <c r="D17" s="33">
        <v>33.7654</v>
      </c>
      <c r="E17" s="33">
        <v>31.311</v>
      </c>
      <c r="F17" s="33">
        <v>29.784600000000001</v>
      </c>
      <c r="G17" s="33">
        <v>31.8703</v>
      </c>
      <c r="H17" s="33">
        <v>33.562399999999997</v>
      </c>
      <c r="I17" s="33">
        <v>23.298999999999999</v>
      </c>
      <c r="J17" s="33">
        <v>23.574400000000001</v>
      </c>
      <c r="K17" s="33">
        <v>29.162099999999999</v>
      </c>
      <c r="L17" s="33">
        <v>32.857500000000002</v>
      </c>
      <c r="M17" s="33">
        <v>33.772100000000002</v>
      </c>
      <c r="N17" s="33">
        <v>41.937800000000003</v>
      </c>
      <c r="O17" s="33">
        <v>45.448</v>
      </c>
      <c r="P17" s="33">
        <v>41.904000000000003</v>
      </c>
      <c r="Q17" s="33">
        <v>45.258400000000002</v>
      </c>
      <c r="R17" s="33">
        <v>38.692100000000003</v>
      </c>
      <c r="S17" s="33">
        <v>36.465600000000002</v>
      </c>
      <c r="T17" s="33">
        <v>38.687600000000003</v>
      </c>
      <c r="U17" s="33">
        <v>51.517499999999998</v>
      </c>
      <c r="V17" s="33">
        <v>49.768799999999999</v>
      </c>
      <c r="W17" s="33">
        <v>41.678100000000001</v>
      </c>
      <c r="X17" s="33">
        <v>30.101700000000001</v>
      </c>
      <c r="Y17" s="33">
        <v>19.6327</v>
      </c>
      <c r="Z17" s="33">
        <v>26.907299999999999</v>
      </c>
    </row>
    <row r="18" spans="1:26" x14ac:dyDescent="0.25">
      <c r="A18" s="32"/>
      <c r="B18" s="54">
        <v>45850</v>
      </c>
      <c r="C18" s="33">
        <v>38.351599999999998</v>
      </c>
      <c r="D18" s="33">
        <v>32.7194</v>
      </c>
      <c r="E18" s="33">
        <v>31.984100000000002</v>
      </c>
      <c r="F18" s="33">
        <v>28.891100000000002</v>
      </c>
      <c r="G18" s="33">
        <v>29.555099999999999</v>
      </c>
      <c r="H18" s="33">
        <v>29.988</v>
      </c>
      <c r="I18" s="33">
        <v>25.494499999999999</v>
      </c>
      <c r="J18" s="33">
        <v>25.739000000000001</v>
      </c>
      <c r="K18" s="33">
        <v>25.8066</v>
      </c>
      <c r="L18" s="33">
        <v>28.887499999999999</v>
      </c>
      <c r="M18" s="33">
        <v>28.962199999999999</v>
      </c>
      <c r="N18" s="33">
        <v>29.107500000000002</v>
      </c>
      <c r="O18" s="33">
        <v>27.1539</v>
      </c>
      <c r="P18" s="33">
        <v>27.885400000000001</v>
      </c>
      <c r="Q18" s="33">
        <v>29.720700000000001</v>
      </c>
      <c r="R18" s="33">
        <v>31.9998</v>
      </c>
      <c r="S18" s="33">
        <v>34.306899999999999</v>
      </c>
      <c r="T18" s="33">
        <v>35.530900000000003</v>
      </c>
      <c r="U18" s="33">
        <v>37.481499999999997</v>
      </c>
      <c r="V18" s="33">
        <v>149.60050000000001</v>
      </c>
      <c r="W18" s="33">
        <v>34.3446</v>
      </c>
      <c r="X18" s="33">
        <v>29.0214</v>
      </c>
      <c r="Y18" s="33">
        <v>31.4512</v>
      </c>
      <c r="Z18" s="33">
        <v>31.0535</v>
      </c>
    </row>
    <row r="19" spans="1:26" x14ac:dyDescent="0.25">
      <c r="A19" s="32"/>
      <c r="B19" s="54">
        <v>45851</v>
      </c>
      <c r="C19" s="33">
        <v>37.535899999999998</v>
      </c>
      <c r="D19" s="33">
        <v>37.871499999999997</v>
      </c>
      <c r="E19" s="33">
        <v>36.5824</v>
      </c>
      <c r="F19" s="33">
        <v>35.789700000000003</v>
      </c>
      <c r="G19" s="33">
        <v>35.7059</v>
      </c>
      <c r="H19" s="33">
        <v>26.696100000000001</v>
      </c>
      <c r="I19" s="33">
        <v>29.699400000000001</v>
      </c>
      <c r="J19" s="33">
        <v>21.089500000000001</v>
      </c>
      <c r="K19" s="33">
        <v>26.503699999999998</v>
      </c>
      <c r="L19" s="33">
        <v>27.069299999999998</v>
      </c>
      <c r="M19" s="33">
        <v>28.860600000000002</v>
      </c>
      <c r="N19" s="33">
        <v>26.6538</v>
      </c>
      <c r="O19" s="33">
        <v>25.3003</v>
      </c>
      <c r="P19" s="33">
        <v>25.778199999999998</v>
      </c>
      <c r="Q19" s="33">
        <v>37.400599999999997</v>
      </c>
      <c r="R19" s="33">
        <v>35.648800000000001</v>
      </c>
      <c r="S19" s="33">
        <v>213.0658</v>
      </c>
      <c r="T19" s="33">
        <v>45.089799999999997</v>
      </c>
      <c r="U19" s="33">
        <v>54.532200000000003</v>
      </c>
      <c r="V19" s="33">
        <v>48.172600000000003</v>
      </c>
      <c r="W19" s="33">
        <v>39.4833</v>
      </c>
      <c r="X19" s="33">
        <v>41.993299999999998</v>
      </c>
      <c r="Y19" s="33">
        <v>41.249200000000002</v>
      </c>
      <c r="Z19" s="33">
        <v>33.584099999999999</v>
      </c>
    </row>
    <row r="20" spans="1:26" x14ac:dyDescent="0.25">
      <c r="A20" s="32"/>
      <c r="B20" s="54">
        <v>45852</v>
      </c>
      <c r="C20" s="33">
        <v>40.250100000000003</v>
      </c>
      <c r="D20" s="33">
        <v>27.823699999999999</v>
      </c>
      <c r="E20" s="33">
        <v>28.473299999999998</v>
      </c>
      <c r="F20" s="33">
        <v>25.567799999999998</v>
      </c>
      <c r="G20" s="33">
        <v>28.265799999999999</v>
      </c>
      <c r="H20" s="33">
        <v>35.107799999999997</v>
      </c>
      <c r="I20" s="33">
        <v>41.863300000000002</v>
      </c>
      <c r="J20" s="33">
        <v>29.653199999999998</v>
      </c>
      <c r="K20" s="33">
        <v>32.666400000000003</v>
      </c>
      <c r="L20" s="33">
        <v>35.068199999999997</v>
      </c>
      <c r="M20" s="33">
        <v>37.036099999999998</v>
      </c>
      <c r="N20" s="33">
        <v>34.770800000000001</v>
      </c>
      <c r="O20" s="33">
        <v>33.997399999999999</v>
      </c>
      <c r="P20" s="33">
        <v>35.683700000000002</v>
      </c>
      <c r="Q20" s="33">
        <v>33.788699999999999</v>
      </c>
      <c r="R20" s="33">
        <v>21.549499999999998</v>
      </c>
      <c r="S20" s="33">
        <v>15.648099999999999</v>
      </c>
      <c r="T20" s="33">
        <v>29.433599999999998</v>
      </c>
      <c r="U20" s="33">
        <v>38.232199999999999</v>
      </c>
      <c r="V20" s="33">
        <v>34.377499999999998</v>
      </c>
      <c r="W20" s="33">
        <v>30.705400000000001</v>
      </c>
      <c r="X20" s="33">
        <v>26.675699999999999</v>
      </c>
      <c r="Y20" s="33">
        <v>32.006399999999999</v>
      </c>
      <c r="Z20" s="33">
        <v>29.879899999999999</v>
      </c>
    </row>
    <row r="21" spans="1:26" x14ac:dyDescent="0.25">
      <c r="A21" s="32"/>
      <c r="B21" s="54">
        <v>45853</v>
      </c>
      <c r="C21" s="33">
        <v>33.487699999999997</v>
      </c>
      <c r="D21" s="33">
        <v>34.263399999999997</v>
      </c>
      <c r="E21" s="33">
        <v>31.5046</v>
      </c>
      <c r="F21" s="33">
        <v>31.383700000000001</v>
      </c>
      <c r="G21" s="33">
        <v>31.6357</v>
      </c>
      <c r="H21" s="33">
        <v>33.722900000000003</v>
      </c>
      <c r="I21" s="33">
        <v>22.805900000000001</v>
      </c>
      <c r="J21" s="33">
        <v>22.0108</v>
      </c>
      <c r="K21" s="33">
        <v>21.863299999999999</v>
      </c>
      <c r="L21" s="33">
        <v>23.243600000000001</v>
      </c>
      <c r="M21" s="33">
        <v>24.701599999999999</v>
      </c>
      <c r="N21" s="33">
        <v>27.924800000000001</v>
      </c>
      <c r="O21" s="33">
        <v>25.582699999999999</v>
      </c>
      <c r="P21" s="33">
        <v>25.338000000000001</v>
      </c>
      <c r="Q21" s="33">
        <v>27.830100000000002</v>
      </c>
      <c r="R21" s="33">
        <v>26.442699999999999</v>
      </c>
      <c r="S21" s="33">
        <v>33.671199999999999</v>
      </c>
      <c r="T21" s="33">
        <v>39.363399999999999</v>
      </c>
      <c r="U21" s="33">
        <v>34.998600000000003</v>
      </c>
      <c r="V21" s="33">
        <v>29.983000000000001</v>
      </c>
      <c r="W21" s="33">
        <v>30.989599999999999</v>
      </c>
      <c r="X21" s="33">
        <v>28.569400000000002</v>
      </c>
      <c r="Y21" s="33">
        <v>37.379399999999997</v>
      </c>
      <c r="Z21" s="33">
        <v>28.8614</v>
      </c>
    </row>
    <row r="22" spans="1:26" x14ac:dyDescent="0.25">
      <c r="A22" s="32"/>
      <c r="B22" s="54">
        <v>45854</v>
      </c>
      <c r="C22" s="33">
        <v>33.521700000000003</v>
      </c>
      <c r="D22" s="33">
        <v>32.410299999999999</v>
      </c>
      <c r="E22" s="33">
        <v>32.501800000000003</v>
      </c>
      <c r="F22" s="33">
        <v>30.712499999999999</v>
      </c>
      <c r="G22" s="33">
        <v>33.945099999999996</v>
      </c>
      <c r="H22" s="33">
        <v>36.066099999999999</v>
      </c>
      <c r="I22" s="33">
        <v>35.529699999999998</v>
      </c>
      <c r="J22" s="33">
        <v>36.358800000000002</v>
      </c>
      <c r="K22" s="33">
        <v>38.000900000000001</v>
      </c>
      <c r="L22" s="33">
        <v>35.426600000000001</v>
      </c>
      <c r="M22" s="33">
        <v>35.303699999999999</v>
      </c>
      <c r="N22" s="33">
        <v>33.610999999999997</v>
      </c>
      <c r="O22" s="33">
        <v>32.940199999999997</v>
      </c>
      <c r="P22" s="33">
        <v>32.428100000000001</v>
      </c>
      <c r="Q22" s="33">
        <v>31.074200000000001</v>
      </c>
      <c r="R22" s="33">
        <v>31.964500000000001</v>
      </c>
      <c r="S22" s="33">
        <v>33.553899999999999</v>
      </c>
      <c r="T22" s="33">
        <v>34.152000000000001</v>
      </c>
      <c r="U22" s="33">
        <v>36.029299999999999</v>
      </c>
      <c r="V22" s="33">
        <v>32.161000000000001</v>
      </c>
      <c r="W22" s="33">
        <v>32.161900000000003</v>
      </c>
      <c r="X22" s="33">
        <v>30.5961</v>
      </c>
      <c r="Y22" s="33">
        <v>37.176699999999997</v>
      </c>
      <c r="Z22" s="33">
        <v>33.956000000000003</v>
      </c>
    </row>
    <row r="23" spans="1:26" x14ac:dyDescent="0.25">
      <c r="A23" s="32"/>
      <c r="B23" s="54">
        <v>45855</v>
      </c>
      <c r="C23" s="33">
        <v>33.479399999999998</v>
      </c>
      <c r="D23" s="33">
        <v>35.524299999999997</v>
      </c>
      <c r="E23" s="33">
        <v>30.964600000000001</v>
      </c>
      <c r="F23" s="33">
        <v>31.691800000000001</v>
      </c>
      <c r="G23" s="33">
        <v>33.787500000000001</v>
      </c>
      <c r="H23" s="33">
        <v>34.193800000000003</v>
      </c>
      <c r="I23" s="33">
        <v>26.075600000000001</v>
      </c>
      <c r="J23" s="33">
        <v>29.997</v>
      </c>
      <c r="K23" s="33">
        <v>29.529</v>
      </c>
      <c r="L23" s="33">
        <v>30.403600000000001</v>
      </c>
      <c r="M23" s="33">
        <v>27.981999999999999</v>
      </c>
      <c r="N23" s="33">
        <v>144.62280000000001</v>
      </c>
      <c r="O23" s="33">
        <v>30.2987</v>
      </c>
      <c r="P23" s="33">
        <v>34.2104</v>
      </c>
      <c r="Q23" s="33">
        <v>46.075099999999999</v>
      </c>
      <c r="R23" s="33">
        <v>48.611800000000002</v>
      </c>
      <c r="S23" s="33">
        <v>47.524700000000003</v>
      </c>
      <c r="T23" s="33">
        <v>39.489199999999997</v>
      </c>
      <c r="U23" s="33">
        <v>33.872199999999999</v>
      </c>
      <c r="V23" s="33">
        <v>32.2956</v>
      </c>
      <c r="W23" s="33">
        <v>33.828200000000002</v>
      </c>
      <c r="X23" s="33">
        <v>31.497900000000001</v>
      </c>
      <c r="Y23" s="33">
        <v>32.738300000000002</v>
      </c>
      <c r="Z23" s="33">
        <v>30.463000000000001</v>
      </c>
    </row>
    <row r="24" spans="1:26" x14ac:dyDescent="0.25">
      <c r="A24" s="32"/>
      <c r="B24" s="54">
        <v>45856</v>
      </c>
      <c r="C24" s="33">
        <v>106.6056</v>
      </c>
      <c r="D24" s="33">
        <v>35.42</v>
      </c>
      <c r="E24" s="33">
        <v>32.401400000000002</v>
      </c>
      <c r="F24" s="33">
        <v>32.392400000000002</v>
      </c>
      <c r="G24" s="33">
        <v>32.753900000000002</v>
      </c>
      <c r="H24" s="33">
        <v>33.421700000000001</v>
      </c>
      <c r="I24" s="33">
        <v>29.714700000000001</v>
      </c>
      <c r="J24" s="33">
        <v>29.32</v>
      </c>
      <c r="K24" s="33">
        <v>31.599699999999999</v>
      </c>
      <c r="L24" s="33">
        <v>30.179099999999998</v>
      </c>
      <c r="M24" s="33">
        <v>32.055</v>
      </c>
      <c r="N24" s="33">
        <v>26.9846</v>
      </c>
      <c r="O24" s="33">
        <v>33.166600000000003</v>
      </c>
      <c r="P24" s="33">
        <v>35.235599999999998</v>
      </c>
      <c r="Q24" s="33">
        <v>46.322899999999997</v>
      </c>
      <c r="R24" s="33">
        <v>31.849399999999999</v>
      </c>
      <c r="S24" s="33">
        <v>32.884799999999998</v>
      </c>
      <c r="T24" s="33">
        <v>35.174700000000001</v>
      </c>
      <c r="U24" s="33">
        <v>38.071300000000001</v>
      </c>
      <c r="V24" s="33">
        <v>37.434600000000003</v>
      </c>
      <c r="W24" s="33">
        <v>30.745999999999999</v>
      </c>
      <c r="X24" s="33">
        <v>20.5656</v>
      </c>
      <c r="Y24" s="33">
        <v>28.515000000000001</v>
      </c>
      <c r="Z24" s="33">
        <v>30.078800000000001</v>
      </c>
    </row>
    <row r="25" spans="1:26" x14ac:dyDescent="0.25">
      <c r="A25" s="32"/>
      <c r="B25" s="54">
        <v>45857</v>
      </c>
      <c r="C25" s="33">
        <v>31.5609</v>
      </c>
      <c r="D25" s="33">
        <v>29.0703</v>
      </c>
      <c r="E25" s="33">
        <v>26.816400000000002</v>
      </c>
      <c r="F25" s="33">
        <v>26.938800000000001</v>
      </c>
      <c r="G25" s="33">
        <v>23.619800000000001</v>
      </c>
      <c r="H25" s="33">
        <v>23.9178</v>
      </c>
      <c r="I25" s="33">
        <v>24.052199999999999</v>
      </c>
      <c r="J25" s="33">
        <v>21.421800000000001</v>
      </c>
      <c r="K25" s="33">
        <v>20.2118</v>
      </c>
      <c r="L25" s="33">
        <v>21.2239</v>
      </c>
      <c r="M25" s="33">
        <v>20.165099999999999</v>
      </c>
      <c r="N25" s="33">
        <v>18.646100000000001</v>
      </c>
      <c r="O25" s="33">
        <v>19.893899999999999</v>
      </c>
      <c r="P25" s="33">
        <v>20.647200000000002</v>
      </c>
      <c r="Q25" s="33">
        <v>19.773599999999998</v>
      </c>
      <c r="R25" s="33">
        <v>24.411100000000001</v>
      </c>
      <c r="S25" s="33">
        <v>31.57</v>
      </c>
      <c r="T25" s="33">
        <v>35.158200000000001</v>
      </c>
      <c r="U25" s="33">
        <v>37.742100000000001</v>
      </c>
      <c r="V25" s="33">
        <v>31.267099999999999</v>
      </c>
      <c r="W25" s="33">
        <v>29.538399999999999</v>
      </c>
      <c r="X25" s="33">
        <v>27.660399999999999</v>
      </c>
      <c r="Y25" s="33">
        <v>29.477</v>
      </c>
      <c r="Z25" s="33">
        <v>27.721599999999999</v>
      </c>
    </row>
    <row r="26" spans="1:26" x14ac:dyDescent="0.25">
      <c r="A26" s="32"/>
      <c r="B26" s="54">
        <v>45858</v>
      </c>
      <c r="C26" s="33">
        <v>30.488299999999999</v>
      </c>
      <c r="D26" s="33">
        <v>28.8612</v>
      </c>
      <c r="E26" s="33">
        <v>27.877400000000002</v>
      </c>
      <c r="F26" s="33">
        <v>27.945799999999998</v>
      </c>
      <c r="G26" s="33">
        <v>28.299800000000001</v>
      </c>
      <c r="H26" s="33">
        <v>30.061399999999999</v>
      </c>
      <c r="I26" s="33">
        <v>27.460899999999999</v>
      </c>
      <c r="J26" s="33">
        <v>21.204999999999998</v>
      </c>
      <c r="K26" s="33">
        <v>20.640599999999999</v>
      </c>
      <c r="L26" s="33">
        <v>20.4526</v>
      </c>
      <c r="M26" s="33">
        <v>22.205300000000001</v>
      </c>
      <c r="N26" s="33">
        <v>22.184999999999999</v>
      </c>
      <c r="O26" s="33">
        <v>20.3202</v>
      </c>
      <c r="P26" s="33">
        <v>19.380500000000001</v>
      </c>
      <c r="Q26" s="33">
        <v>19.569099999999999</v>
      </c>
      <c r="R26" s="33">
        <v>23.328199999999999</v>
      </c>
      <c r="S26" s="33">
        <v>25.173300000000001</v>
      </c>
      <c r="T26" s="33">
        <v>23.4773</v>
      </c>
      <c r="U26" s="33">
        <v>31.275600000000001</v>
      </c>
      <c r="V26" s="33">
        <v>29.806899999999999</v>
      </c>
      <c r="W26" s="33">
        <v>29.0198</v>
      </c>
      <c r="X26" s="33">
        <v>29.0806</v>
      </c>
      <c r="Y26" s="33">
        <v>28.375499999999999</v>
      </c>
      <c r="Z26" s="33">
        <v>29.875499999999999</v>
      </c>
    </row>
    <row r="27" spans="1:26" x14ac:dyDescent="0.25">
      <c r="A27" s="32"/>
      <c r="B27" s="54">
        <v>45859</v>
      </c>
      <c r="C27" s="33">
        <v>34.098199999999999</v>
      </c>
      <c r="D27" s="33">
        <v>30.2668</v>
      </c>
      <c r="E27" s="33">
        <v>29.904599999999999</v>
      </c>
      <c r="F27" s="33">
        <v>28.494199999999999</v>
      </c>
      <c r="G27" s="33">
        <v>31.9895</v>
      </c>
      <c r="H27" s="33">
        <v>35.979300000000002</v>
      </c>
      <c r="I27" s="33">
        <v>34.562399999999997</v>
      </c>
      <c r="J27" s="33">
        <v>30.014199999999999</v>
      </c>
      <c r="K27" s="33">
        <v>24.3019</v>
      </c>
      <c r="L27" s="33">
        <v>20.679300000000001</v>
      </c>
      <c r="M27" s="33">
        <v>22.334900000000001</v>
      </c>
      <c r="N27" s="33">
        <v>16.143899999999999</v>
      </c>
      <c r="O27" s="33">
        <v>20.6965</v>
      </c>
      <c r="P27" s="33">
        <v>25.6068</v>
      </c>
      <c r="Q27" s="33">
        <v>23.251300000000001</v>
      </c>
      <c r="R27" s="33">
        <v>23.592700000000001</v>
      </c>
      <c r="S27" s="33">
        <v>22.472200000000001</v>
      </c>
      <c r="T27" s="33">
        <v>20.155899999999999</v>
      </c>
      <c r="U27" s="33">
        <v>36.158700000000003</v>
      </c>
      <c r="V27" s="33">
        <v>27.427099999999999</v>
      </c>
      <c r="W27" s="33">
        <v>30.977499999999999</v>
      </c>
      <c r="X27" s="33">
        <v>28.247599999999998</v>
      </c>
      <c r="Y27" s="33">
        <v>31.6859</v>
      </c>
      <c r="Z27" s="33">
        <v>31.483799999999999</v>
      </c>
    </row>
    <row r="28" spans="1:26" x14ac:dyDescent="0.25">
      <c r="A28" s="32"/>
      <c r="B28" s="54">
        <v>45860</v>
      </c>
      <c r="C28" s="33">
        <v>33.561999999999998</v>
      </c>
      <c r="D28" s="33">
        <v>31.263300000000001</v>
      </c>
      <c r="E28" s="33">
        <v>30.091999999999999</v>
      </c>
      <c r="F28" s="33">
        <v>30.8507</v>
      </c>
      <c r="G28" s="33">
        <v>33.790100000000002</v>
      </c>
      <c r="H28" s="33">
        <v>34.875100000000003</v>
      </c>
      <c r="I28" s="33">
        <v>23.934000000000001</v>
      </c>
      <c r="J28" s="33">
        <v>26.018699999999999</v>
      </c>
      <c r="K28" s="33">
        <v>21.146000000000001</v>
      </c>
      <c r="L28" s="33">
        <v>21.543900000000001</v>
      </c>
      <c r="M28" s="33">
        <v>21.6816</v>
      </c>
      <c r="N28" s="33">
        <v>22.829000000000001</v>
      </c>
      <c r="O28" s="33">
        <v>24.6111</v>
      </c>
      <c r="P28" s="33">
        <v>23.773399999999999</v>
      </c>
      <c r="Q28" s="33">
        <v>22.386700000000001</v>
      </c>
      <c r="R28" s="33">
        <v>25.114999999999998</v>
      </c>
      <c r="S28" s="33">
        <v>20.3581</v>
      </c>
      <c r="T28" s="33">
        <v>18.383500000000002</v>
      </c>
      <c r="U28" s="33">
        <v>24.8202</v>
      </c>
      <c r="V28" s="33">
        <v>29.326699999999999</v>
      </c>
      <c r="W28" s="33">
        <v>18.111899999999999</v>
      </c>
      <c r="X28" s="33">
        <v>18.6645</v>
      </c>
      <c r="Y28" s="33">
        <v>26.466200000000001</v>
      </c>
      <c r="Z28" s="33">
        <v>25.354700000000001</v>
      </c>
    </row>
    <row r="29" spans="1:26" x14ac:dyDescent="0.25">
      <c r="A29" s="32"/>
      <c r="B29" s="54">
        <v>45861</v>
      </c>
      <c r="C29" s="33">
        <v>30.715499999999999</v>
      </c>
      <c r="D29" s="33">
        <v>25.1706</v>
      </c>
      <c r="E29" s="33">
        <v>19.458200000000001</v>
      </c>
      <c r="F29" s="33">
        <v>23.374600000000001</v>
      </c>
      <c r="G29" s="33">
        <v>22.790600000000001</v>
      </c>
      <c r="H29" s="33">
        <v>32.4208</v>
      </c>
      <c r="I29" s="33">
        <v>27.9757</v>
      </c>
      <c r="J29" s="33">
        <v>21.3307</v>
      </c>
      <c r="K29" s="33">
        <v>21.7638</v>
      </c>
      <c r="L29" s="33">
        <v>18.7742</v>
      </c>
      <c r="M29" s="33">
        <v>19.127400000000002</v>
      </c>
      <c r="N29" s="33">
        <v>17.192900000000002</v>
      </c>
      <c r="O29" s="33">
        <v>19.010999999999999</v>
      </c>
      <c r="P29" s="33">
        <v>20.168500000000002</v>
      </c>
      <c r="Q29" s="33">
        <v>20.688199999999998</v>
      </c>
      <c r="R29" s="33">
        <v>18.3352</v>
      </c>
      <c r="S29" s="33">
        <v>18.935300000000002</v>
      </c>
      <c r="T29" s="33">
        <v>23.278300000000002</v>
      </c>
      <c r="U29" s="33">
        <v>36.693100000000001</v>
      </c>
      <c r="V29" s="33">
        <v>33.689</v>
      </c>
      <c r="W29" s="33">
        <v>37.394100000000002</v>
      </c>
      <c r="X29" s="33">
        <v>31.269600000000001</v>
      </c>
      <c r="Y29" s="33">
        <v>31.650200000000002</v>
      </c>
      <c r="Z29" s="33">
        <v>28.623100000000001</v>
      </c>
    </row>
    <row r="30" spans="1:26" x14ac:dyDescent="0.25">
      <c r="A30" s="32"/>
      <c r="B30" s="54">
        <v>45862</v>
      </c>
      <c r="C30" s="33">
        <v>29.8142</v>
      </c>
      <c r="D30" s="33">
        <v>25.066400000000002</v>
      </c>
      <c r="E30" s="33">
        <v>29.646100000000001</v>
      </c>
      <c r="F30" s="33">
        <v>29.917300000000001</v>
      </c>
      <c r="G30" s="33">
        <v>29.585799999999999</v>
      </c>
      <c r="H30" s="33">
        <v>31.259499999999999</v>
      </c>
      <c r="I30" s="33">
        <v>26.8931</v>
      </c>
      <c r="J30" s="33">
        <v>17.7835</v>
      </c>
      <c r="K30" s="33">
        <v>18.8034</v>
      </c>
      <c r="L30" s="33">
        <v>20.592700000000001</v>
      </c>
      <c r="M30" s="33">
        <v>21.576599999999999</v>
      </c>
      <c r="N30" s="33">
        <v>23.279299999999999</v>
      </c>
      <c r="O30" s="33">
        <v>23.5029</v>
      </c>
      <c r="P30" s="33">
        <v>22.478400000000001</v>
      </c>
      <c r="Q30" s="33">
        <v>21.2212</v>
      </c>
      <c r="R30" s="33">
        <v>23.026299999999999</v>
      </c>
      <c r="S30" s="33">
        <v>22.327100000000002</v>
      </c>
      <c r="T30" s="33">
        <v>31.6326</v>
      </c>
      <c r="U30" s="33">
        <v>41.3232</v>
      </c>
      <c r="V30" s="33">
        <v>36.655999999999999</v>
      </c>
      <c r="W30" s="33">
        <v>28.997900000000001</v>
      </c>
      <c r="X30" s="33">
        <v>25.989000000000001</v>
      </c>
      <c r="Y30" s="33">
        <v>28.876100000000001</v>
      </c>
      <c r="Z30" s="33">
        <v>27.103899999999999</v>
      </c>
    </row>
    <row r="31" spans="1:26" x14ac:dyDescent="0.25">
      <c r="A31" s="32"/>
      <c r="B31" s="54">
        <v>45863</v>
      </c>
      <c r="C31" s="33">
        <v>27.582000000000001</v>
      </c>
      <c r="D31" s="33">
        <v>25.198899999999998</v>
      </c>
      <c r="E31" s="33">
        <v>25.3887</v>
      </c>
      <c r="F31" s="33">
        <v>24.843</v>
      </c>
      <c r="G31" s="33">
        <v>26.464500000000001</v>
      </c>
      <c r="H31" s="33">
        <v>28.776599999999998</v>
      </c>
      <c r="I31" s="33">
        <v>24.209800000000001</v>
      </c>
      <c r="J31" s="33">
        <v>18.174299999999999</v>
      </c>
      <c r="K31" s="33">
        <v>16.234400000000001</v>
      </c>
      <c r="L31" s="33">
        <v>17.537700000000001</v>
      </c>
      <c r="M31" s="33">
        <v>17.4665</v>
      </c>
      <c r="N31" s="33">
        <v>17.023900000000001</v>
      </c>
      <c r="O31" s="33">
        <v>16.406300000000002</v>
      </c>
      <c r="P31" s="33">
        <v>15.956099999999999</v>
      </c>
      <c r="Q31" s="33">
        <v>18.186399999999999</v>
      </c>
      <c r="R31" s="33">
        <v>22.666899999999998</v>
      </c>
      <c r="S31" s="33">
        <v>22.089700000000001</v>
      </c>
      <c r="T31" s="33">
        <v>27.044699999999999</v>
      </c>
      <c r="U31" s="33">
        <v>26.9253</v>
      </c>
      <c r="V31" s="33">
        <v>60.7468</v>
      </c>
      <c r="W31" s="33">
        <v>25.504100000000001</v>
      </c>
      <c r="X31" s="33">
        <v>23.332100000000001</v>
      </c>
      <c r="Y31" s="33">
        <v>27.652899999999999</v>
      </c>
      <c r="Z31" s="33">
        <v>28.771799999999999</v>
      </c>
    </row>
    <row r="32" spans="1:26" x14ac:dyDescent="0.25">
      <c r="A32" s="32"/>
      <c r="B32" s="54">
        <v>45864</v>
      </c>
      <c r="C32" s="33">
        <v>25.222300000000001</v>
      </c>
      <c r="D32" s="33">
        <v>24.898399999999999</v>
      </c>
      <c r="E32" s="33">
        <v>25.686699999999998</v>
      </c>
      <c r="F32" s="33">
        <v>17.450099999999999</v>
      </c>
      <c r="G32" s="33">
        <v>24.1858</v>
      </c>
      <c r="H32" s="33">
        <v>22.2148</v>
      </c>
      <c r="I32" s="33">
        <v>18.968299999999999</v>
      </c>
      <c r="J32" s="33">
        <v>12.005699999999999</v>
      </c>
      <c r="K32" s="33">
        <v>8.7364999999999995</v>
      </c>
      <c r="L32" s="33">
        <v>7.2697000000000003</v>
      </c>
      <c r="M32" s="33">
        <v>11.0787</v>
      </c>
      <c r="N32" s="33">
        <v>11.0525</v>
      </c>
      <c r="O32" s="33">
        <v>11.7958</v>
      </c>
      <c r="P32" s="33">
        <v>12.8962</v>
      </c>
      <c r="Q32" s="33">
        <v>11.9834</v>
      </c>
      <c r="R32" s="33">
        <v>12.6601</v>
      </c>
      <c r="S32" s="33">
        <v>13.741099999999999</v>
      </c>
      <c r="T32" s="33">
        <v>17.174199999999999</v>
      </c>
      <c r="U32" s="33">
        <v>34.268599999999999</v>
      </c>
      <c r="V32" s="33">
        <v>29.4984</v>
      </c>
      <c r="W32" s="33">
        <v>26.7102</v>
      </c>
      <c r="X32" s="33">
        <v>25.1952</v>
      </c>
      <c r="Y32" s="33">
        <v>27.472200000000001</v>
      </c>
      <c r="Z32" s="33">
        <v>24.600899999999999</v>
      </c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conditionalFormatting sqref="B34:AC64">
    <cfRule type="containsText" dxfId="28" priority="2" operator="containsText" text="fals">
      <formula>NOT(ISERROR(SEARCH("fals",B34)))</formula>
    </cfRule>
  </conditionalFormatting>
  <conditionalFormatting sqref="C3:Z32">
    <cfRule type="cellIs" dxfId="27" priority="1" operator="greaterThan">
      <formula>100</formula>
    </cfRule>
  </conditionalFormatting>
  <pageMargins left="0.7" right="0.7" top="0.75" bottom="0.75" header="0.3" footer="0.3"/>
  <pageSetup scale="3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CC70-C4EC-4BDE-BA40-2121E7279EDB}">
  <sheetPr codeName="Sheet1"/>
  <dimension ref="A1:Q22"/>
  <sheetViews>
    <sheetView workbookViewId="0">
      <selection activeCell="G13" sqref="G13"/>
    </sheetView>
  </sheetViews>
  <sheetFormatPr defaultRowHeight="15" x14ac:dyDescent="0.25"/>
  <cols>
    <col min="1" max="1" width="6.42578125" customWidth="1"/>
    <col min="2" max="2" width="4.28515625" customWidth="1"/>
    <col min="3" max="3" width="23.42578125" bestFit="1" customWidth="1"/>
    <col min="4" max="4" width="4.28515625" customWidth="1"/>
    <col min="5" max="5" width="11.5703125" bestFit="1" customWidth="1"/>
    <col min="6" max="6" width="5.42578125" customWidth="1"/>
    <col min="7" max="7" width="17" bestFit="1" customWidth="1"/>
    <col min="8" max="8" width="3.85546875" customWidth="1"/>
    <col min="9" max="9" width="17" bestFit="1" customWidth="1"/>
    <col min="10" max="10" width="4" customWidth="1"/>
    <col min="11" max="11" width="18.42578125" bestFit="1" customWidth="1"/>
    <col min="12" max="12" width="4.42578125" customWidth="1"/>
    <col min="13" max="13" width="17" bestFit="1" customWidth="1"/>
    <col min="14" max="14" width="4.28515625" customWidth="1"/>
    <col min="15" max="15" width="17" bestFit="1" customWidth="1"/>
    <col min="16" max="16" width="3.710937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79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8.75" x14ac:dyDescent="0.25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3.231322444444442E-2</v>
      </c>
      <c r="H10" s="42"/>
      <c r="I10" s="8">
        <v>4.481061250000002E-2</v>
      </c>
      <c r="J10" s="42"/>
      <c r="K10" s="8">
        <v>3.0573081803797478E-2</v>
      </c>
      <c r="L10" s="42"/>
      <c r="M10" s="8">
        <v>3.2313000000000001E-2</v>
      </c>
      <c r="N10" s="8"/>
      <c r="O10" s="8">
        <v>4.4810999999999997E-2</v>
      </c>
      <c r="P10" s="17"/>
      <c r="Q10" s="8">
        <v>3.0572999999999999E-2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3.231322444444442E-2</v>
      </c>
      <c r="H12" s="43"/>
      <c r="I12" s="8">
        <v>4.481061250000002E-2</v>
      </c>
      <c r="J12" s="43"/>
      <c r="K12" s="8">
        <v>3.0573081803797478E-2</v>
      </c>
      <c r="L12" s="43"/>
      <c r="M12" s="8">
        <v>3.2483999999999999E-2</v>
      </c>
      <c r="N12" s="8"/>
      <c r="O12" s="8">
        <v>4.5047999999999998E-2</v>
      </c>
      <c r="P12" s="17"/>
      <c r="Q12" s="8">
        <v>3.0734999999999998E-2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3.231322444444442E-2</v>
      </c>
      <c r="H14" s="8"/>
      <c r="I14" s="8">
        <v>4.481061250000002E-2</v>
      </c>
      <c r="J14" s="8"/>
      <c r="K14" s="8">
        <v>3.0573081803797478E-2</v>
      </c>
      <c r="L14" s="8"/>
      <c r="M14" s="8">
        <v>3.1662999999999997E-2</v>
      </c>
      <c r="N14" s="8"/>
      <c r="O14" s="8">
        <v>4.3908999999999997E-2</v>
      </c>
      <c r="P14" s="17"/>
      <c r="Q14" s="8">
        <v>2.9957999999999999E-2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3.231322444444442E-2</v>
      </c>
      <c r="H16" s="8"/>
      <c r="I16" s="8">
        <v>4.481061250000002E-2</v>
      </c>
      <c r="J16" s="8"/>
      <c r="K16" s="8">
        <v>3.0573081803797478E-2</v>
      </c>
      <c r="L16" s="8"/>
      <c r="M16" s="8">
        <v>3.0998000000000001E-2</v>
      </c>
      <c r="N16" s="8"/>
      <c r="O16" s="8">
        <v>4.2986999999999997E-2</v>
      </c>
      <c r="P16" s="17"/>
      <c r="Q16" s="8">
        <v>2.9329000000000001E-2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3.231322444444442E-2</v>
      </c>
      <c r="H18" s="8"/>
      <c r="I18" s="8">
        <v>4.481061250000002E-2</v>
      </c>
      <c r="J18" s="8"/>
      <c r="K18" s="8">
        <v>3.0573081803797478E-2</v>
      </c>
      <c r="L18" s="8"/>
      <c r="M18" s="8">
        <v>3.0924E-2</v>
      </c>
      <c r="N18" s="8"/>
      <c r="O18" s="8">
        <v>4.2883999999999999E-2</v>
      </c>
      <c r="P18" s="17"/>
      <c r="Q18" s="8">
        <v>2.9257999999999999E-2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7008-9FC2-43E8-A898-C35C7FA4C721}">
  <sheetPr codeName="Sheet2"/>
  <dimension ref="A1:O721"/>
  <sheetViews>
    <sheetView workbookViewId="0">
      <selection activeCell="L10" sqref="L10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45804</v>
      </c>
      <c r="B2" s="47">
        <v>5</v>
      </c>
      <c r="C2" s="47">
        <v>2</v>
      </c>
      <c r="D2" s="47">
        <v>1</v>
      </c>
      <c r="E2" s="37">
        <v>24.418700000000001</v>
      </c>
      <c r="F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"/>
      <c r="H2" s="45" t="s">
        <v>55</v>
      </c>
      <c r="I2" s="39">
        <f>AVERAGE(RTO__325[Pricing])</f>
        <v>32.313224444444423</v>
      </c>
      <c r="J2" s="30">
        <f>I2/1000</f>
        <v>3.231322444444442E-2</v>
      </c>
      <c r="L2" s="45" t="str">
        <f>UPPER(TEXT(EDATE(A721,1),"MMMM"))</f>
        <v>JULY</v>
      </c>
    </row>
    <row r="3" spans="1:15" x14ac:dyDescent="0.25">
      <c r="A3" s="29">
        <v>45804</v>
      </c>
      <c r="B3" s="47">
        <v>5</v>
      </c>
      <c r="C3" s="47">
        <v>2</v>
      </c>
      <c r="D3" s="47">
        <v>2</v>
      </c>
      <c r="E3" s="37">
        <v>24.688300000000002</v>
      </c>
      <c r="F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"/>
      <c r="H3" s="45" t="s">
        <v>61</v>
      </c>
      <c r="I3" s="40">
        <f>IFERROR(AVERAGEIF(RTO__325[On / Off-Peak],"ON",RTO__325[Pricing]),0)</f>
        <v>44.810612500000019</v>
      </c>
      <c r="J3" s="30">
        <f>IFERROR(I3/1000,0)</f>
        <v>4.481061250000002E-2</v>
      </c>
      <c r="L3" s="45" t="str">
        <f>TEXT(EDATE(A721,1),"YYYY")</f>
        <v>2025</v>
      </c>
    </row>
    <row r="4" spans="1:15" x14ac:dyDescent="0.25">
      <c r="A4" s="29">
        <v>45804</v>
      </c>
      <c r="B4" s="47">
        <v>5</v>
      </c>
      <c r="C4" s="47">
        <v>2</v>
      </c>
      <c r="D4" s="47">
        <v>3</v>
      </c>
      <c r="E4" s="37">
        <v>27.110800000000001</v>
      </c>
      <c r="F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"/>
      <c r="H4" s="45" t="s">
        <v>58</v>
      </c>
      <c r="I4" s="40">
        <f>IFERROR(AVERAGEIF(RTO__325[On / Off-Peak],"OFF",RTO__325[Pricing]),0)</f>
        <v>30.573081803797479</v>
      </c>
      <c r="J4" s="30">
        <f>IFERROR(I4/1000,0)</f>
        <v>3.0573081803797478E-2</v>
      </c>
      <c r="L4" s="28"/>
    </row>
    <row r="5" spans="1:15" x14ac:dyDescent="0.25">
      <c r="A5" s="29">
        <v>45804</v>
      </c>
      <c r="B5" s="47">
        <v>5</v>
      </c>
      <c r="C5" s="47">
        <v>2</v>
      </c>
      <c r="D5" s="47">
        <v>4</v>
      </c>
      <c r="E5" s="37">
        <v>27.705500000000001</v>
      </c>
      <c r="F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45804</v>
      </c>
      <c r="B6" s="47">
        <v>5</v>
      </c>
      <c r="C6" s="47">
        <v>2</v>
      </c>
      <c r="D6" s="47">
        <v>5</v>
      </c>
      <c r="E6" s="37">
        <v>28.328800000000001</v>
      </c>
      <c r="F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"/>
      <c r="H6" s="47"/>
      <c r="I6"/>
      <c r="L6" s="50" t="str">
        <f>TEXT(A2,"MMMM")</f>
        <v>May</v>
      </c>
      <c r="M6" s="50" t="str">
        <f>TEXT(A2,"dd")</f>
        <v>27</v>
      </c>
    </row>
    <row r="7" spans="1:15" x14ac:dyDescent="0.25">
      <c r="A7" s="29">
        <v>45804</v>
      </c>
      <c r="B7" s="47">
        <v>5</v>
      </c>
      <c r="C7" s="47">
        <v>2</v>
      </c>
      <c r="D7" s="47">
        <v>6</v>
      </c>
      <c r="E7" s="37">
        <v>27.855499999999999</v>
      </c>
      <c r="F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"/>
      <c r="H7" s="47"/>
      <c r="I7" s="29"/>
      <c r="L7" s="50" t="str">
        <f>TEXT(A721,"MMMM")</f>
        <v>June</v>
      </c>
      <c r="M7" s="45" t="str">
        <f>TEXT(A721,"dd")</f>
        <v>25</v>
      </c>
    </row>
    <row r="8" spans="1:15" x14ac:dyDescent="0.25">
      <c r="A8" s="29">
        <v>45804</v>
      </c>
      <c r="B8" s="47">
        <v>5</v>
      </c>
      <c r="C8" s="47">
        <v>2</v>
      </c>
      <c r="D8" s="47">
        <v>7</v>
      </c>
      <c r="E8" s="37">
        <v>9.4652999999999992</v>
      </c>
      <c r="F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45804</v>
      </c>
      <c r="B9" s="47">
        <v>5</v>
      </c>
      <c r="C9" s="47">
        <v>2</v>
      </c>
      <c r="D9" s="47">
        <v>8</v>
      </c>
      <c r="E9" s="37">
        <v>9.0900999999999996</v>
      </c>
      <c r="F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45804</v>
      </c>
      <c r="B10" s="47">
        <v>5</v>
      </c>
      <c r="C10" s="47">
        <v>2</v>
      </c>
      <c r="D10" s="47">
        <v>9</v>
      </c>
      <c r="E10" s="37">
        <v>10.648400000000001</v>
      </c>
      <c r="F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45804</v>
      </c>
      <c r="B11" s="47">
        <v>5</v>
      </c>
      <c r="C11" s="47">
        <v>2</v>
      </c>
      <c r="D11" s="47">
        <v>10</v>
      </c>
      <c r="E11" s="37">
        <v>6.4977</v>
      </c>
      <c r="F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"/>
      <c r="H11" s="47"/>
      <c r="I11"/>
    </row>
    <row r="12" spans="1:15" x14ac:dyDescent="0.25">
      <c r="A12" s="29">
        <v>45804</v>
      </c>
      <c r="B12" s="47">
        <v>5</v>
      </c>
      <c r="C12" s="47">
        <v>2</v>
      </c>
      <c r="D12" s="47">
        <v>11</v>
      </c>
      <c r="E12" s="37">
        <v>6.0304000000000002</v>
      </c>
      <c r="F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"/>
      <c r="H12" s="47"/>
      <c r="I12"/>
    </row>
    <row r="13" spans="1:15" x14ac:dyDescent="0.25">
      <c r="A13" s="29">
        <v>45804</v>
      </c>
      <c r="B13" s="47">
        <v>5</v>
      </c>
      <c r="C13" s="47">
        <v>2</v>
      </c>
      <c r="D13" s="47">
        <v>12</v>
      </c>
      <c r="E13" s="37">
        <v>7.1973000000000003</v>
      </c>
      <c r="F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"/>
      <c r="H13" s="47"/>
      <c r="I13"/>
    </row>
    <row r="14" spans="1:15" x14ac:dyDescent="0.25">
      <c r="A14" s="29">
        <v>45804</v>
      </c>
      <c r="B14" s="47">
        <v>5</v>
      </c>
      <c r="C14" s="47">
        <v>2</v>
      </c>
      <c r="D14" s="47">
        <v>13</v>
      </c>
      <c r="E14" s="37">
        <v>10.024699999999999</v>
      </c>
      <c r="F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"/>
      <c r="H14" s="47"/>
      <c r="I14"/>
    </row>
    <row r="15" spans="1:15" x14ac:dyDescent="0.25">
      <c r="A15" s="29">
        <v>45804</v>
      </c>
      <c r="B15" s="47">
        <v>5</v>
      </c>
      <c r="C15" s="47">
        <v>2</v>
      </c>
      <c r="D15" s="47">
        <v>14</v>
      </c>
      <c r="E15" s="37">
        <v>5.4324000000000003</v>
      </c>
      <c r="F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"/>
      <c r="H15"/>
      <c r="I15"/>
    </row>
    <row r="16" spans="1:15" x14ac:dyDescent="0.25">
      <c r="A16" s="29">
        <v>45804</v>
      </c>
      <c r="B16" s="47">
        <v>5</v>
      </c>
      <c r="C16" s="47">
        <v>2</v>
      </c>
      <c r="D16" s="47">
        <v>15</v>
      </c>
      <c r="E16" s="37">
        <v>6.8791000000000002</v>
      </c>
      <c r="F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"/>
      <c r="H16"/>
      <c r="I16"/>
    </row>
    <row r="17" spans="1:9" x14ac:dyDescent="0.25">
      <c r="A17" s="29">
        <v>45804</v>
      </c>
      <c r="B17" s="47">
        <v>5</v>
      </c>
      <c r="C17" s="47">
        <v>2</v>
      </c>
      <c r="D17" s="47">
        <v>16</v>
      </c>
      <c r="E17" s="37">
        <v>11.675800000000001</v>
      </c>
      <c r="F1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7"/>
      <c r="H17"/>
      <c r="I17"/>
    </row>
    <row r="18" spans="1:9" x14ac:dyDescent="0.25">
      <c r="A18" s="29">
        <v>45804</v>
      </c>
      <c r="B18" s="47">
        <v>5</v>
      </c>
      <c r="C18" s="47">
        <v>2</v>
      </c>
      <c r="D18" s="47">
        <v>17</v>
      </c>
      <c r="E18" s="37">
        <v>11.7148</v>
      </c>
      <c r="F1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"/>
      <c r="H18"/>
      <c r="I18"/>
    </row>
    <row r="19" spans="1:9" x14ac:dyDescent="0.25">
      <c r="A19" s="29">
        <v>45804</v>
      </c>
      <c r="B19" s="47">
        <v>5</v>
      </c>
      <c r="C19" s="47">
        <v>2</v>
      </c>
      <c r="D19" s="47">
        <v>18</v>
      </c>
      <c r="E19" s="37">
        <v>33.607599999999998</v>
      </c>
      <c r="F1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9"/>
      <c r="H19"/>
      <c r="I19"/>
    </row>
    <row r="20" spans="1:9" x14ac:dyDescent="0.25">
      <c r="A20" s="29">
        <v>45804</v>
      </c>
      <c r="B20" s="47">
        <v>5</v>
      </c>
      <c r="C20" s="47">
        <v>2</v>
      </c>
      <c r="D20" s="47">
        <v>19</v>
      </c>
      <c r="E20" s="37">
        <v>42.891599999999997</v>
      </c>
      <c r="F2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"/>
      <c r="H20"/>
      <c r="I20"/>
    </row>
    <row r="21" spans="1:9" x14ac:dyDescent="0.25">
      <c r="A21" s="29">
        <v>45804</v>
      </c>
      <c r="B21" s="47">
        <v>5</v>
      </c>
      <c r="C21" s="47">
        <v>2</v>
      </c>
      <c r="D21" s="47">
        <v>20</v>
      </c>
      <c r="E21" s="37">
        <v>48.411999999999999</v>
      </c>
      <c r="F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"/>
      <c r="H21"/>
      <c r="I21"/>
    </row>
    <row r="22" spans="1:9" x14ac:dyDescent="0.25">
      <c r="A22" s="29">
        <v>45804</v>
      </c>
      <c r="B22" s="47">
        <v>5</v>
      </c>
      <c r="C22" s="47">
        <v>2</v>
      </c>
      <c r="D22" s="47">
        <v>21</v>
      </c>
      <c r="E22" s="37">
        <v>45.594200000000001</v>
      </c>
      <c r="F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"/>
      <c r="H22"/>
      <c r="I22"/>
    </row>
    <row r="23" spans="1:9" x14ac:dyDescent="0.25">
      <c r="A23" s="29">
        <v>45804</v>
      </c>
      <c r="B23" s="47">
        <v>5</v>
      </c>
      <c r="C23" s="47">
        <v>2</v>
      </c>
      <c r="D23" s="47">
        <v>22</v>
      </c>
      <c r="E23" s="37">
        <v>74.273600000000002</v>
      </c>
      <c r="F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"/>
      <c r="H23"/>
      <c r="I23"/>
    </row>
    <row r="24" spans="1:9" x14ac:dyDescent="0.25">
      <c r="A24" s="29">
        <v>45804</v>
      </c>
      <c r="B24" s="47">
        <v>5</v>
      </c>
      <c r="C24" s="47">
        <v>2</v>
      </c>
      <c r="D24" s="47">
        <v>23</v>
      </c>
      <c r="E24" s="37">
        <v>91.150499999999994</v>
      </c>
      <c r="F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"/>
      <c r="H24"/>
      <c r="I24"/>
    </row>
    <row r="25" spans="1:9" x14ac:dyDescent="0.25">
      <c r="A25" s="29">
        <v>45804</v>
      </c>
      <c r="B25" s="47">
        <v>5</v>
      </c>
      <c r="C25" s="47">
        <v>2</v>
      </c>
      <c r="D25" s="47">
        <v>24</v>
      </c>
      <c r="E25" s="37">
        <v>90.403099999999995</v>
      </c>
      <c r="F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"/>
      <c r="H25"/>
      <c r="I25"/>
    </row>
    <row r="26" spans="1:9" x14ac:dyDescent="0.25">
      <c r="A26" s="29">
        <v>45805</v>
      </c>
      <c r="B26" s="47">
        <v>5</v>
      </c>
      <c r="C26" s="47">
        <v>3</v>
      </c>
      <c r="D26" s="47">
        <v>1</v>
      </c>
      <c r="E26" s="37">
        <v>95.422899999999998</v>
      </c>
      <c r="F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"/>
      <c r="H26"/>
      <c r="I26"/>
    </row>
    <row r="27" spans="1:9" x14ac:dyDescent="0.25">
      <c r="A27" s="29">
        <v>45805</v>
      </c>
      <c r="B27" s="47">
        <v>5</v>
      </c>
      <c r="C27" s="47">
        <v>3</v>
      </c>
      <c r="D27" s="47">
        <v>2</v>
      </c>
      <c r="E27" s="37">
        <v>99.674700000000001</v>
      </c>
      <c r="F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"/>
      <c r="H27"/>
      <c r="I27"/>
    </row>
    <row r="28" spans="1:9" x14ac:dyDescent="0.25">
      <c r="A28" s="29">
        <v>45805</v>
      </c>
      <c r="B28" s="47">
        <v>5</v>
      </c>
      <c r="C28" s="47">
        <v>3</v>
      </c>
      <c r="D28" s="47">
        <v>3</v>
      </c>
      <c r="E28" s="37">
        <v>94.273700000000005</v>
      </c>
      <c r="F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"/>
      <c r="H28"/>
      <c r="I28"/>
    </row>
    <row r="29" spans="1:9" x14ac:dyDescent="0.25">
      <c r="A29" s="29">
        <v>45805</v>
      </c>
      <c r="B29" s="47">
        <v>5</v>
      </c>
      <c r="C29" s="47">
        <v>3</v>
      </c>
      <c r="D29" s="47">
        <v>4</v>
      </c>
      <c r="E29" s="37">
        <v>78.247600000000006</v>
      </c>
      <c r="F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"/>
      <c r="H29"/>
      <c r="I29"/>
    </row>
    <row r="30" spans="1:9" x14ac:dyDescent="0.25">
      <c r="A30" s="29">
        <v>45805</v>
      </c>
      <c r="B30" s="47">
        <v>5</v>
      </c>
      <c r="C30" s="47">
        <v>3</v>
      </c>
      <c r="D30" s="47">
        <v>5</v>
      </c>
      <c r="E30" s="37">
        <v>29.047799999999999</v>
      </c>
      <c r="F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"/>
      <c r="H30"/>
      <c r="I30"/>
    </row>
    <row r="31" spans="1:9" x14ac:dyDescent="0.25">
      <c r="A31" s="29">
        <v>45805</v>
      </c>
      <c r="B31" s="47">
        <v>5</v>
      </c>
      <c r="C31" s="47">
        <v>3</v>
      </c>
      <c r="D31" s="47">
        <v>6</v>
      </c>
      <c r="E31" s="37">
        <v>32.084699999999998</v>
      </c>
      <c r="F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"/>
      <c r="H31"/>
      <c r="I31"/>
    </row>
    <row r="32" spans="1:9" x14ac:dyDescent="0.25">
      <c r="A32" s="29">
        <v>45805</v>
      </c>
      <c r="B32" s="47">
        <v>5</v>
      </c>
      <c r="C32" s="47">
        <v>3</v>
      </c>
      <c r="D32" s="47">
        <v>7</v>
      </c>
      <c r="E32" s="37">
        <v>24.366099999999999</v>
      </c>
      <c r="F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"/>
      <c r="H32"/>
      <c r="I32"/>
    </row>
    <row r="33" spans="1:9" x14ac:dyDescent="0.25">
      <c r="A33" s="29">
        <v>45805</v>
      </c>
      <c r="B33" s="47">
        <v>5</v>
      </c>
      <c r="C33" s="47">
        <v>3</v>
      </c>
      <c r="D33" s="47">
        <v>8</v>
      </c>
      <c r="E33" s="37">
        <v>15.493600000000001</v>
      </c>
      <c r="F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"/>
      <c r="H33"/>
      <c r="I33"/>
    </row>
    <row r="34" spans="1:9" x14ac:dyDescent="0.25">
      <c r="A34" s="29">
        <v>45805</v>
      </c>
      <c r="B34" s="47">
        <v>5</v>
      </c>
      <c r="C34" s="47">
        <v>3</v>
      </c>
      <c r="D34" s="47">
        <v>9</v>
      </c>
      <c r="E34" s="37">
        <v>13.3607</v>
      </c>
      <c r="F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"/>
      <c r="H34"/>
      <c r="I34"/>
    </row>
    <row r="35" spans="1:9" x14ac:dyDescent="0.25">
      <c r="A35" s="29">
        <v>45805</v>
      </c>
      <c r="B35" s="47">
        <v>5</v>
      </c>
      <c r="C35" s="47">
        <v>3</v>
      </c>
      <c r="D35" s="47">
        <v>10</v>
      </c>
      <c r="E35" s="37">
        <v>9.8582999999999998</v>
      </c>
      <c r="F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"/>
      <c r="H35"/>
      <c r="I35"/>
    </row>
    <row r="36" spans="1:9" x14ac:dyDescent="0.25">
      <c r="A36" s="29">
        <v>45805</v>
      </c>
      <c r="B36" s="47">
        <v>5</v>
      </c>
      <c r="C36" s="47">
        <v>3</v>
      </c>
      <c r="D36" s="47">
        <v>11</v>
      </c>
      <c r="E36" s="37">
        <v>14.351100000000001</v>
      </c>
      <c r="F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"/>
      <c r="H36"/>
      <c r="I36"/>
    </row>
    <row r="37" spans="1:9" x14ac:dyDescent="0.25">
      <c r="A37" s="29">
        <v>45805</v>
      </c>
      <c r="B37" s="47">
        <v>5</v>
      </c>
      <c r="C37" s="47">
        <v>3</v>
      </c>
      <c r="D37" s="47">
        <v>12</v>
      </c>
      <c r="E37" s="37">
        <v>20.218800000000002</v>
      </c>
      <c r="F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"/>
      <c r="H37"/>
      <c r="I37"/>
    </row>
    <row r="38" spans="1:9" x14ac:dyDescent="0.25">
      <c r="A38" s="29">
        <v>45805</v>
      </c>
      <c r="B38" s="47">
        <v>5</v>
      </c>
      <c r="C38" s="47">
        <v>3</v>
      </c>
      <c r="D38" s="47">
        <v>13</v>
      </c>
      <c r="E38" s="37">
        <v>23.4969</v>
      </c>
      <c r="F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"/>
      <c r="H38"/>
      <c r="I38"/>
    </row>
    <row r="39" spans="1:9" x14ac:dyDescent="0.25">
      <c r="A39" s="29">
        <v>45805</v>
      </c>
      <c r="B39" s="47">
        <v>5</v>
      </c>
      <c r="C39" s="47">
        <v>3</v>
      </c>
      <c r="D39" s="47">
        <v>14</v>
      </c>
      <c r="E39" s="37">
        <v>28.0838</v>
      </c>
      <c r="F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"/>
      <c r="H39"/>
      <c r="I39"/>
    </row>
    <row r="40" spans="1:9" x14ac:dyDescent="0.25">
      <c r="A40" s="29">
        <v>45805</v>
      </c>
      <c r="B40" s="47">
        <v>5</v>
      </c>
      <c r="C40" s="47">
        <v>3</v>
      </c>
      <c r="D40" s="47">
        <v>15</v>
      </c>
      <c r="E40" s="37">
        <v>15.6646</v>
      </c>
      <c r="F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"/>
      <c r="H40"/>
      <c r="I40"/>
    </row>
    <row r="41" spans="1:9" x14ac:dyDescent="0.25">
      <c r="A41" s="29">
        <v>45805</v>
      </c>
      <c r="B41" s="47">
        <v>5</v>
      </c>
      <c r="C41" s="47">
        <v>3</v>
      </c>
      <c r="D41" s="47">
        <v>16</v>
      </c>
      <c r="E41" s="37">
        <v>11.2592</v>
      </c>
      <c r="F4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1"/>
      <c r="H41"/>
      <c r="I41"/>
    </row>
    <row r="42" spans="1:9" x14ac:dyDescent="0.25">
      <c r="A42" s="29">
        <v>45805</v>
      </c>
      <c r="B42" s="47">
        <v>5</v>
      </c>
      <c r="C42" s="47">
        <v>3</v>
      </c>
      <c r="D42" s="47">
        <v>17</v>
      </c>
      <c r="E42" s="37">
        <v>13.017799999999999</v>
      </c>
      <c r="F4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"/>
      <c r="H42"/>
      <c r="I42"/>
    </row>
    <row r="43" spans="1:9" x14ac:dyDescent="0.25">
      <c r="A43" s="29">
        <v>45805</v>
      </c>
      <c r="B43" s="47">
        <v>5</v>
      </c>
      <c r="C43" s="47">
        <v>3</v>
      </c>
      <c r="D43" s="47">
        <v>18</v>
      </c>
      <c r="E43" s="37">
        <v>16.409600000000001</v>
      </c>
      <c r="F4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3"/>
      <c r="H43"/>
      <c r="I43"/>
    </row>
    <row r="44" spans="1:9" x14ac:dyDescent="0.25">
      <c r="A44" s="29">
        <v>45805</v>
      </c>
      <c r="B44" s="47">
        <v>5</v>
      </c>
      <c r="C44" s="47">
        <v>3</v>
      </c>
      <c r="D44" s="47">
        <v>19</v>
      </c>
      <c r="E44" s="37">
        <v>19.846599999999999</v>
      </c>
      <c r="F4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4"/>
      <c r="H44"/>
      <c r="I44"/>
    </row>
    <row r="45" spans="1:9" x14ac:dyDescent="0.25">
      <c r="A45" s="29">
        <v>45805</v>
      </c>
      <c r="B45" s="47">
        <v>5</v>
      </c>
      <c r="C45" s="47">
        <v>3</v>
      </c>
      <c r="D45" s="47">
        <v>20</v>
      </c>
      <c r="E45" s="37">
        <v>11.723000000000001</v>
      </c>
      <c r="F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"/>
      <c r="H45"/>
      <c r="I45"/>
    </row>
    <row r="46" spans="1:9" x14ac:dyDescent="0.25">
      <c r="A46" s="29">
        <v>45805</v>
      </c>
      <c r="B46" s="47">
        <v>5</v>
      </c>
      <c r="C46" s="47">
        <v>3</v>
      </c>
      <c r="D46" s="47">
        <v>21</v>
      </c>
      <c r="E46" s="37">
        <v>26.1051</v>
      </c>
      <c r="F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"/>
      <c r="H46"/>
      <c r="I46"/>
    </row>
    <row r="47" spans="1:9" x14ac:dyDescent="0.25">
      <c r="A47" s="29">
        <v>45805</v>
      </c>
      <c r="B47" s="47">
        <v>5</v>
      </c>
      <c r="C47" s="47">
        <v>3</v>
      </c>
      <c r="D47" s="47">
        <v>22</v>
      </c>
      <c r="E47" s="37">
        <v>10.592599999999999</v>
      </c>
      <c r="F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"/>
      <c r="H47"/>
      <c r="I47"/>
    </row>
    <row r="48" spans="1:9" x14ac:dyDescent="0.25">
      <c r="A48" s="29">
        <v>45805</v>
      </c>
      <c r="B48" s="47">
        <v>5</v>
      </c>
      <c r="C48" s="47">
        <v>3</v>
      </c>
      <c r="D48" s="47">
        <v>23</v>
      </c>
      <c r="E48" s="37">
        <v>17.660699999999999</v>
      </c>
      <c r="F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"/>
      <c r="H48"/>
      <c r="I48"/>
    </row>
    <row r="49" spans="1:9" x14ac:dyDescent="0.25">
      <c r="A49" s="29">
        <v>45805</v>
      </c>
      <c r="B49" s="47">
        <v>5</v>
      </c>
      <c r="C49" s="47">
        <v>3</v>
      </c>
      <c r="D49" s="47">
        <v>24</v>
      </c>
      <c r="E49" s="37">
        <v>22.2319</v>
      </c>
      <c r="F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"/>
      <c r="H49"/>
      <c r="I49"/>
    </row>
    <row r="50" spans="1:9" x14ac:dyDescent="0.25">
      <c r="A50" s="29">
        <v>45806</v>
      </c>
      <c r="B50" s="47">
        <v>5</v>
      </c>
      <c r="C50" s="47">
        <v>4</v>
      </c>
      <c r="D50" s="47">
        <v>1</v>
      </c>
      <c r="E50" s="37">
        <v>17.805499999999999</v>
      </c>
      <c r="F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"/>
      <c r="H50"/>
      <c r="I50"/>
    </row>
    <row r="51" spans="1:9" x14ac:dyDescent="0.25">
      <c r="A51" s="29">
        <v>45806</v>
      </c>
      <c r="B51" s="47">
        <v>5</v>
      </c>
      <c r="C51" s="47">
        <v>4</v>
      </c>
      <c r="D51" s="47">
        <v>2</v>
      </c>
      <c r="E51" s="37">
        <v>11.315099999999999</v>
      </c>
      <c r="F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"/>
      <c r="H51"/>
      <c r="I51"/>
    </row>
    <row r="52" spans="1:9" x14ac:dyDescent="0.25">
      <c r="A52" s="29">
        <v>45806</v>
      </c>
      <c r="B52" s="47">
        <v>5</v>
      </c>
      <c r="C52" s="47">
        <v>4</v>
      </c>
      <c r="D52" s="47">
        <v>3</v>
      </c>
      <c r="E52" s="37">
        <v>12.6294</v>
      </c>
      <c r="F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"/>
      <c r="H52"/>
      <c r="I52"/>
    </row>
    <row r="53" spans="1:9" x14ac:dyDescent="0.25">
      <c r="A53" s="29">
        <v>45806</v>
      </c>
      <c r="B53" s="47">
        <v>5</v>
      </c>
      <c r="C53" s="47">
        <v>4</v>
      </c>
      <c r="D53" s="47">
        <v>4</v>
      </c>
      <c r="E53" s="37">
        <v>13.8309</v>
      </c>
      <c r="F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"/>
      <c r="H53"/>
      <c r="I53"/>
    </row>
    <row r="54" spans="1:9" x14ac:dyDescent="0.25">
      <c r="A54" s="29">
        <v>45806</v>
      </c>
      <c r="B54" s="47">
        <v>5</v>
      </c>
      <c r="C54" s="47">
        <v>4</v>
      </c>
      <c r="D54" s="47">
        <v>5</v>
      </c>
      <c r="E54" s="37">
        <v>17.773299999999999</v>
      </c>
      <c r="F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"/>
      <c r="H54"/>
      <c r="I54"/>
    </row>
    <row r="55" spans="1:9" x14ac:dyDescent="0.25">
      <c r="A55" s="29">
        <v>45806</v>
      </c>
      <c r="B55" s="47">
        <v>5</v>
      </c>
      <c r="C55" s="47">
        <v>4</v>
      </c>
      <c r="D55" s="47">
        <v>6</v>
      </c>
      <c r="E55" s="37">
        <v>23.989699999999999</v>
      </c>
      <c r="F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"/>
      <c r="H55"/>
      <c r="I55"/>
    </row>
    <row r="56" spans="1:9" x14ac:dyDescent="0.25">
      <c r="A56" s="29">
        <v>45806</v>
      </c>
      <c r="B56" s="47">
        <v>5</v>
      </c>
      <c r="C56" s="47">
        <v>4</v>
      </c>
      <c r="D56" s="47">
        <v>7</v>
      </c>
      <c r="E56" s="37">
        <v>16.984100000000002</v>
      </c>
      <c r="F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"/>
      <c r="H56"/>
      <c r="I56"/>
    </row>
    <row r="57" spans="1:9" x14ac:dyDescent="0.25">
      <c r="A57" s="29">
        <v>45806</v>
      </c>
      <c r="B57" s="47">
        <v>5</v>
      </c>
      <c r="C57" s="47">
        <v>4</v>
      </c>
      <c r="D57" s="47">
        <v>8</v>
      </c>
      <c r="E57" s="37">
        <v>19.301600000000001</v>
      </c>
      <c r="F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"/>
      <c r="H57"/>
      <c r="I57"/>
    </row>
    <row r="58" spans="1:9" x14ac:dyDescent="0.25">
      <c r="A58" s="29">
        <v>45806</v>
      </c>
      <c r="B58" s="47">
        <v>5</v>
      </c>
      <c r="C58" s="47">
        <v>4</v>
      </c>
      <c r="D58" s="47">
        <v>9</v>
      </c>
      <c r="E58" s="37">
        <v>23.204599999999999</v>
      </c>
      <c r="F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"/>
      <c r="H58"/>
      <c r="I58"/>
    </row>
    <row r="59" spans="1:9" x14ac:dyDescent="0.25">
      <c r="A59" s="29">
        <v>45806</v>
      </c>
      <c r="B59" s="47">
        <v>5</v>
      </c>
      <c r="C59" s="47">
        <v>4</v>
      </c>
      <c r="D59" s="47">
        <v>10</v>
      </c>
      <c r="E59" s="37">
        <v>21.908200000000001</v>
      </c>
      <c r="F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"/>
      <c r="H59"/>
      <c r="I59"/>
    </row>
    <row r="60" spans="1:9" x14ac:dyDescent="0.25">
      <c r="A60" s="29">
        <v>45806</v>
      </c>
      <c r="B60" s="47">
        <v>5</v>
      </c>
      <c r="C60" s="47">
        <v>4</v>
      </c>
      <c r="D60" s="47">
        <v>11</v>
      </c>
      <c r="E60" s="37">
        <v>24.275300000000001</v>
      </c>
      <c r="F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"/>
      <c r="H60"/>
      <c r="I60"/>
    </row>
    <row r="61" spans="1:9" x14ac:dyDescent="0.25">
      <c r="A61" s="29">
        <v>45806</v>
      </c>
      <c r="B61" s="47">
        <v>5</v>
      </c>
      <c r="C61" s="47">
        <v>4</v>
      </c>
      <c r="D61" s="47">
        <v>12</v>
      </c>
      <c r="E61" s="37">
        <v>26.141500000000001</v>
      </c>
      <c r="F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"/>
      <c r="H61"/>
      <c r="I61"/>
    </row>
    <row r="62" spans="1:9" x14ac:dyDescent="0.25">
      <c r="A62" s="29">
        <v>45806</v>
      </c>
      <c r="B62" s="47">
        <v>5</v>
      </c>
      <c r="C62" s="47">
        <v>4</v>
      </c>
      <c r="D62" s="47">
        <v>13</v>
      </c>
      <c r="E62" s="37">
        <v>28.2957</v>
      </c>
      <c r="F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"/>
      <c r="H62"/>
      <c r="I62"/>
    </row>
    <row r="63" spans="1:9" x14ac:dyDescent="0.25">
      <c r="A63" s="29">
        <v>45806</v>
      </c>
      <c r="B63" s="47">
        <v>5</v>
      </c>
      <c r="C63" s="47">
        <v>4</v>
      </c>
      <c r="D63" s="47">
        <v>14</v>
      </c>
      <c r="E63" s="37">
        <v>23.894200000000001</v>
      </c>
      <c r="F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"/>
      <c r="H63"/>
      <c r="I63"/>
    </row>
    <row r="64" spans="1:9" x14ac:dyDescent="0.25">
      <c r="A64" s="29">
        <v>45806</v>
      </c>
      <c r="B64" s="47">
        <v>5</v>
      </c>
      <c r="C64" s="47">
        <v>4</v>
      </c>
      <c r="D64" s="47">
        <v>15</v>
      </c>
      <c r="E64" s="37">
        <v>20.5139</v>
      </c>
      <c r="F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"/>
      <c r="H64"/>
      <c r="I64"/>
    </row>
    <row r="65" spans="1:9" x14ac:dyDescent="0.25">
      <c r="A65" s="29">
        <v>45806</v>
      </c>
      <c r="B65" s="47">
        <v>5</v>
      </c>
      <c r="C65" s="47">
        <v>4</v>
      </c>
      <c r="D65" s="47">
        <v>16</v>
      </c>
      <c r="E65" s="37">
        <v>23.327500000000001</v>
      </c>
      <c r="F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5"/>
      <c r="H65"/>
      <c r="I65"/>
    </row>
    <row r="66" spans="1:9" x14ac:dyDescent="0.25">
      <c r="A66" s="29">
        <v>45806</v>
      </c>
      <c r="B66" s="47">
        <v>5</v>
      </c>
      <c r="C66" s="47">
        <v>4</v>
      </c>
      <c r="D66" s="47">
        <v>17</v>
      </c>
      <c r="E66" s="37">
        <v>26.609000000000002</v>
      </c>
      <c r="F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"/>
      <c r="H66"/>
      <c r="I66"/>
    </row>
    <row r="67" spans="1:9" x14ac:dyDescent="0.25">
      <c r="A67" s="29">
        <v>45806</v>
      </c>
      <c r="B67" s="47">
        <v>5</v>
      </c>
      <c r="C67" s="47">
        <v>4</v>
      </c>
      <c r="D67" s="47">
        <v>18</v>
      </c>
      <c r="E67" s="37">
        <v>144.76740000000001</v>
      </c>
      <c r="F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7"/>
      <c r="H67"/>
      <c r="I67"/>
    </row>
    <row r="68" spans="1:9" x14ac:dyDescent="0.25">
      <c r="A68" s="29">
        <v>45806</v>
      </c>
      <c r="B68" s="47">
        <v>5</v>
      </c>
      <c r="C68" s="47">
        <v>4</v>
      </c>
      <c r="D68" s="47">
        <v>19</v>
      </c>
      <c r="E68" s="37">
        <v>58.168399999999998</v>
      </c>
      <c r="F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"/>
      <c r="H68"/>
      <c r="I68"/>
    </row>
    <row r="69" spans="1:9" x14ac:dyDescent="0.25">
      <c r="A69" s="29">
        <v>45806</v>
      </c>
      <c r="B69" s="47">
        <v>5</v>
      </c>
      <c r="C69" s="47">
        <v>4</v>
      </c>
      <c r="D69" s="47">
        <v>20</v>
      </c>
      <c r="E69" s="37">
        <v>37.430199999999999</v>
      </c>
      <c r="F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"/>
      <c r="H69"/>
      <c r="I69"/>
    </row>
    <row r="70" spans="1:9" x14ac:dyDescent="0.25">
      <c r="A70" s="29">
        <v>45806</v>
      </c>
      <c r="B70" s="47">
        <v>5</v>
      </c>
      <c r="C70" s="47">
        <v>4</v>
      </c>
      <c r="D70" s="47">
        <v>21</v>
      </c>
      <c r="E70" s="37">
        <v>31.3858</v>
      </c>
      <c r="F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"/>
      <c r="H70"/>
      <c r="I70"/>
    </row>
    <row r="71" spans="1:9" x14ac:dyDescent="0.25">
      <c r="A71" s="29">
        <v>45806</v>
      </c>
      <c r="B71" s="47">
        <v>5</v>
      </c>
      <c r="C71" s="47">
        <v>4</v>
      </c>
      <c r="D71" s="47">
        <v>22</v>
      </c>
      <c r="E71" s="37">
        <v>28.760899999999999</v>
      </c>
      <c r="F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"/>
      <c r="H71"/>
      <c r="I71"/>
    </row>
    <row r="72" spans="1:9" x14ac:dyDescent="0.25">
      <c r="A72" s="29">
        <v>45806</v>
      </c>
      <c r="B72" s="47">
        <v>5</v>
      </c>
      <c r="C72" s="47">
        <v>4</v>
      </c>
      <c r="D72" s="47">
        <v>23</v>
      </c>
      <c r="E72" s="37">
        <v>29.794599999999999</v>
      </c>
      <c r="F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"/>
      <c r="H72"/>
      <c r="I72"/>
    </row>
    <row r="73" spans="1:9" x14ac:dyDescent="0.25">
      <c r="A73" s="29">
        <v>45806</v>
      </c>
      <c r="B73" s="47">
        <v>5</v>
      </c>
      <c r="C73" s="47">
        <v>4</v>
      </c>
      <c r="D73" s="47">
        <v>24</v>
      </c>
      <c r="E73" s="37">
        <v>27.793700000000001</v>
      </c>
      <c r="F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3"/>
      <c r="H73"/>
      <c r="I73"/>
    </row>
    <row r="74" spans="1:9" x14ac:dyDescent="0.25">
      <c r="A74" s="29">
        <v>45807</v>
      </c>
      <c r="B74" s="47">
        <v>5</v>
      </c>
      <c r="C74" s="47">
        <v>5</v>
      </c>
      <c r="D74" s="47">
        <v>1</v>
      </c>
      <c r="E74" s="37">
        <v>28.708400000000001</v>
      </c>
      <c r="F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4"/>
      <c r="H74"/>
      <c r="I74"/>
    </row>
    <row r="75" spans="1:9" x14ac:dyDescent="0.25">
      <c r="A75" s="29">
        <v>45807</v>
      </c>
      <c r="B75" s="47">
        <v>5</v>
      </c>
      <c r="C75" s="47">
        <v>5</v>
      </c>
      <c r="D75" s="47">
        <v>2</v>
      </c>
      <c r="E75" s="37">
        <v>30.741099999999999</v>
      </c>
      <c r="F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5"/>
      <c r="H75"/>
      <c r="I75"/>
    </row>
    <row r="76" spans="1:9" x14ac:dyDescent="0.25">
      <c r="A76" s="29">
        <v>45807</v>
      </c>
      <c r="B76" s="47">
        <v>5</v>
      </c>
      <c r="C76" s="47">
        <v>5</v>
      </c>
      <c r="D76" s="47">
        <v>3</v>
      </c>
      <c r="E76" s="37">
        <v>29.700600000000001</v>
      </c>
      <c r="F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6"/>
      <c r="H76"/>
      <c r="I76"/>
    </row>
    <row r="77" spans="1:9" x14ac:dyDescent="0.25">
      <c r="A77" s="29">
        <v>45807</v>
      </c>
      <c r="B77" s="47">
        <v>5</v>
      </c>
      <c r="C77" s="47">
        <v>5</v>
      </c>
      <c r="D77" s="47">
        <v>4</v>
      </c>
      <c r="E77" s="37">
        <v>28.471599999999999</v>
      </c>
      <c r="F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7"/>
      <c r="H77"/>
      <c r="I77"/>
    </row>
    <row r="78" spans="1:9" x14ac:dyDescent="0.25">
      <c r="A78" s="29">
        <v>45807</v>
      </c>
      <c r="B78" s="47">
        <v>5</v>
      </c>
      <c r="C78" s="47">
        <v>5</v>
      </c>
      <c r="D78" s="47">
        <v>5</v>
      </c>
      <c r="E78" s="37">
        <v>27.930299999999999</v>
      </c>
      <c r="F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8"/>
      <c r="H78"/>
      <c r="I78"/>
    </row>
    <row r="79" spans="1:9" x14ac:dyDescent="0.25">
      <c r="A79" s="29">
        <v>45807</v>
      </c>
      <c r="B79" s="47">
        <v>5</v>
      </c>
      <c r="C79" s="47">
        <v>5</v>
      </c>
      <c r="D79" s="47">
        <v>6</v>
      </c>
      <c r="E79" s="37">
        <v>27.492100000000001</v>
      </c>
      <c r="F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9"/>
      <c r="H79"/>
      <c r="I79"/>
    </row>
    <row r="80" spans="1:9" x14ac:dyDescent="0.25">
      <c r="A80" s="29">
        <v>45807</v>
      </c>
      <c r="B80" s="47">
        <v>5</v>
      </c>
      <c r="C80" s="47">
        <v>5</v>
      </c>
      <c r="D80" s="47">
        <v>7</v>
      </c>
      <c r="E80" s="37">
        <v>11.522600000000001</v>
      </c>
      <c r="F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0"/>
      <c r="H80"/>
      <c r="I80"/>
    </row>
    <row r="81" spans="1:9" x14ac:dyDescent="0.25">
      <c r="A81" s="29">
        <v>45807</v>
      </c>
      <c r="B81" s="47">
        <v>5</v>
      </c>
      <c r="C81" s="47">
        <v>5</v>
      </c>
      <c r="D81" s="47">
        <v>8</v>
      </c>
      <c r="E81" s="37">
        <v>8.0521999999999991</v>
      </c>
      <c r="F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1"/>
      <c r="H81"/>
      <c r="I81"/>
    </row>
    <row r="82" spans="1:9" x14ac:dyDescent="0.25">
      <c r="A82" s="29">
        <v>45807</v>
      </c>
      <c r="B82" s="47">
        <v>5</v>
      </c>
      <c r="C82" s="47">
        <v>5</v>
      </c>
      <c r="D82" s="47">
        <v>9</v>
      </c>
      <c r="E82" s="37">
        <v>16.581299999999999</v>
      </c>
      <c r="F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2"/>
      <c r="H82"/>
      <c r="I82"/>
    </row>
    <row r="83" spans="1:9" x14ac:dyDescent="0.25">
      <c r="A83" s="29">
        <v>45807</v>
      </c>
      <c r="B83" s="47">
        <v>5</v>
      </c>
      <c r="C83" s="47">
        <v>5</v>
      </c>
      <c r="D83" s="47">
        <v>10</v>
      </c>
      <c r="E83" s="37">
        <v>17.015599999999999</v>
      </c>
      <c r="F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3"/>
      <c r="H83"/>
      <c r="I83"/>
    </row>
    <row r="84" spans="1:9" x14ac:dyDescent="0.25">
      <c r="A84" s="29">
        <v>45807</v>
      </c>
      <c r="B84" s="47">
        <v>5</v>
      </c>
      <c r="C84" s="47">
        <v>5</v>
      </c>
      <c r="D84" s="47">
        <v>11</v>
      </c>
      <c r="E84" s="37">
        <v>16.965199999999999</v>
      </c>
      <c r="F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4"/>
      <c r="H84"/>
      <c r="I84"/>
    </row>
    <row r="85" spans="1:9" x14ac:dyDescent="0.25">
      <c r="A85" s="29">
        <v>45807</v>
      </c>
      <c r="B85" s="47">
        <v>5</v>
      </c>
      <c r="C85" s="47">
        <v>5</v>
      </c>
      <c r="D85" s="47">
        <v>12</v>
      </c>
      <c r="E85" s="37">
        <v>38.402700000000003</v>
      </c>
      <c r="F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5"/>
      <c r="H85"/>
      <c r="I85"/>
    </row>
    <row r="86" spans="1:9" x14ac:dyDescent="0.25">
      <c r="A86" s="29">
        <v>45807</v>
      </c>
      <c r="B86" s="47">
        <v>5</v>
      </c>
      <c r="C86" s="47">
        <v>5</v>
      </c>
      <c r="D86" s="47">
        <v>13</v>
      </c>
      <c r="E86" s="37">
        <v>22.659400000000002</v>
      </c>
      <c r="F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6"/>
      <c r="H86"/>
      <c r="I86"/>
    </row>
    <row r="87" spans="1:9" x14ac:dyDescent="0.25">
      <c r="A87" s="29">
        <v>45807</v>
      </c>
      <c r="B87" s="47">
        <v>5</v>
      </c>
      <c r="C87" s="47">
        <v>5</v>
      </c>
      <c r="D87" s="47">
        <v>14</v>
      </c>
      <c r="E87" s="37">
        <v>22.092199999999998</v>
      </c>
      <c r="F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7"/>
      <c r="H87"/>
      <c r="I87"/>
    </row>
    <row r="88" spans="1:9" x14ac:dyDescent="0.25">
      <c r="A88" s="29">
        <v>45807</v>
      </c>
      <c r="B88" s="47">
        <v>5</v>
      </c>
      <c r="C88" s="47">
        <v>5</v>
      </c>
      <c r="D88" s="47">
        <v>15</v>
      </c>
      <c r="E88" s="37">
        <v>22.9008</v>
      </c>
      <c r="F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8"/>
      <c r="H88"/>
      <c r="I88"/>
    </row>
    <row r="89" spans="1:9" x14ac:dyDescent="0.25">
      <c r="A89" s="29">
        <v>45807</v>
      </c>
      <c r="B89" s="47">
        <v>5</v>
      </c>
      <c r="C89" s="47">
        <v>5</v>
      </c>
      <c r="D89" s="47">
        <v>16</v>
      </c>
      <c r="E89" s="37">
        <v>28.5105</v>
      </c>
      <c r="F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89"/>
      <c r="H89"/>
      <c r="I89"/>
    </row>
    <row r="90" spans="1:9" x14ac:dyDescent="0.25">
      <c r="A90" s="29">
        <v>45807</v>
      </c>
      <c r="B90" s="47">
        <v>5</v>
      </c>
      <c r="C90" s="47">
        <v>5</v>
      </c>
      <c r="D90" s="47">
        <v>17</v>
      </c>
      <c r="E90" s="37">
        <v>29.703099999999999</v>
      </c>
      <c r="F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0"/>
      <c r="H90"/>
      <c r="I90"/>
    </row>
    <row r="91" spans="1:9" x14ac:dyDescent="0.25">
      <c r="A91" s="29">
        <v>45807</v>
      </c>
      <c r="B91" s="47">
        <v>5</v>
      </c>
      <c r="C91" s="47">
        <v>5</v>
      </c>
      <c r="D91" s="47">
        <v>18</v>
      </c>
      <c r="E91" s="37">
        <v>38.619700000000002</v>
      </c>
      <c r="F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1"/>
      <c r="H91"/>
      <c r="I91"/>
    </row>
    <row r="92" spans="1:9" x14ac:dyDescent="0.25">
      <c r="A92" s="29">
        <v>45807</v>
      </c>
      <c r="B92" s="47">
        <v>5</v>
      </c>
      <c r="C92" s="47">
        <v>5</v>
      </c>
      <c r="D92" s="47">
        <v>19</v>
      </c>
      <c r="E92" s="37">
        <v>50.73</v>
      </c>
      <c r="F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2"/>
      <c r="H92"/>
      <c r="I92"/>
    </row>
    <row r="93" spans="1:9" x14ac:dyDescent="0.25">
      <c r="A93" s="29">
        <v>45807</v>
      </c>
      <c r="B93" s="47">
        <v>5</v>
      </c>
      <c r="C93" s="47">
        <v>5</v>
      </c>
      <c r="D93" s="47">
        <v>20</v>
      </c>
      <c r="E93" s="37">
        <v>60.257800000000003</v>
      </c>
      <c r="F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3"/>
      <c r="H93"/>
      <c r="I93"/>
    </row>
    <row r="94" spans="1:9" x14ac:dyDescent="0.25">
      <c r="A94" s="29">
        <v>45807</v>
      </c>
      <c r="B94" s="47">
        <v>5</v>
      </c>
      <c r="C94" s="47">
        <v>5</v>
      </c>
      <c r="D94" s="47">
        <v>21</v>
      </c>
      <c r="E94" s="37">
        <v>20.363</v>
      </c>
      <c r="F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4"/>
      <c r="H94"/>
      <c r="I94"/>
    </row>
    <row r="95" spans="1:9" x14ac:dyDescent="0.25">
      <c r="A95" s="29">
        <v>45807</v>
      </c>
      <c r="B95" s="47">
        <v>5</v>
      </c>
      <c r="C95" s="47">
        <v>5</v>
      </c>
      <c r="D95" s="47">
        <v>22</v>
      </c>
      <c r="E95" s="37">
        <v>39.834499999999998</v>
      </c>
      <c r="F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5"/>
      <c r="H95"/>
      <c r="I95"/>
    </row>
    <row r="96" spans="1:9" x14ac:dyDescent="0.25">
      <c r="A96" s="29">
        <v>45807</v>
      </c>
      <c r="B96" s="47">
        <v>5</v>
      </c>
      <c r="C96" s="47">
        <v>5</v>
      </c>
      <c r="D96" s="47">
        <v>23</v>
      </c>
      <c r="E96" s="37">
        <v>29.423200000000001</v>
      </c>
      <c r="F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6"/>
      <c r="H96"/>
      <c r="I96"/>
    </row>
    <row r="97" spans="1:9" x14ac:dyDescent="0.25">
      <c r="A97" s="29">
        <v>45807</v>
      </c>
      <c r="B97" s="47">
        <v>5</v>
      </c>
      <c r="C97" s="47">
        <v>5</v>
      </c>
      <c r="D97" s="47">
        <v>24</v>
      </c>
      <c r="E97" s="37">
        <v>35.581099999999999</v>
      </c>
      <c r="F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7"/>
      <c r="H97"/>
      <c r="I97"/>
    </row>
    <row r="98" spans="1:9" x14ac:dyDescent="0.25">
      <c r="A98" s="29">
        <v>45808</v>
      </c>
      <c r="B98" s="47">
        <v>5</v>
      </c>
      <c r="C98" s="47">
        <v>6</v>
      </c>
      <c r="D98" s="47">
        <v>1</v>
      </c>
      <c r="E98" s="37">
        <v>35.441699999999997</v>
      </c>
      <c r="F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8"/>
      <c r="H98"/>
      <c r="I98"/>
    </row>
    <row r="99" spans="1:9" x14ac:dyDescent="0.25">
      <c r="A99" s="29">
        <v>45808</v>
      </c>
      <c r="B99" s="47">
        <v>5</v>
      </c>
      <c r="C99" s="47">
        <v>6</v>
      </c>
      <c r="D99" s="47">
        <v>2</v>
      </c>
      <c r="E99" s="37">
        <v>31.811399999999999</v>
      </c>
      <c r="F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9"/>
      <c r="H99"/>
      <c r="I99"/>
    </row>
    <row r="100" spans="1:9" x14ac:dyDescent="0.25">
      <c r="A100" s="29">
        <v>45808</v>
      </c>
      <c r="B100" s="47">
        <v>5</v>
      </c>
      <c r="C100" s="47">
        <v>6</v>
      </c>
      <c r="D100" s="47">
        <v>3</v>
      </c>
      <c r="E100" s="37">
        <v>33.296999999999997</v>
      </c>
      <c r="F1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0"/>
      <c r="H100"/>
      <c r="I100"/>
    </row>
    <row r="101" spans="1:9" x14ac:dyDescent="0.25">
      <c r="A101" s="29">
        <v>45808</v>
      </c>
      <c r="B101" s="47">
        <v>5</v>
      </c>
      <c r="C101" s="47">
        <v>6</v>
      </c>
      <c r="D101" s="47">
        <v>4</v>
      </c>
      <c r="E101" s="37">
        <v>32.423299999999998</v>
      </c>
      <c r="F1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1"/>
      <c r="H101"/>
      <c r="I101"/>
    </row>
    <row r="102" spans="1:9" x14ac:dyDescent="0.25">
      <c r="A102" s="29">
        <v>45808</v>
      </c>
      <c r="B102" s="47">
        <v>5</v>
      </c>
      <c r="C102" s="47">
        <v>6</v>
      </c>
      <c r="D102" s="47">
        <v>5</v>
      </c>
      <c r="E102" s="37">
        <v>32.8063</v>
      </c>
      <c r="F1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2"/>
      <c r="H102"/>
      <c r="I102"/>
    </row>
    <row r="103" spans="1:9" x14ac:dyDescent="0.25">
      <c r="A103" s="29">
        <v>45808</v>
      </c>
      <c r="B103" s="47">
        <v>5</v>
      </c>
      <c r="C103" s="47">
        <v>6</v>
      </c>
      <c r="D103" s="47">
        <v>6</v>
      </c>
      <c r="E103" s="37">
        <v>37.101500000000001</v>
      </c>
      <c r="F1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3"/>
      <c r="H103"/>
      <c r="I103"/>
    </row>
    <row r="104" spans="1:9" x14ac:dyDescent="0.25">
      <c r="A104" s="29">
        <v>45808</v>
      </c>
      <c r="B104" s="47">
        <v>5</v>
      </c>
      <c r="C104" s="47">
        <v>6</v>
      </c>
      <c r="D104" s="47">
        <v>7</v>
      </c>
      <c r="E104" s="37">
        <v>24.997699999999998</v>
      </c>
      <c r="F1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4"/>
      <c r="H104"/>
      <c r="I104"/>
    </row>
    <row r="105" spans="1:9" x14ac:dyDescent="0.25">
      <c r="A105" s="29">
        <v>45808</v>
      </c>
      <c r="B105" s="47">
        <v>5</v>
      </c>
      <c r="C105" s="47">
        <v>6</v>
      </c>
      <c r="D105" s="47">
        <v>8</v>
      </c>
      <c r="E105" s="37">
        <v>20.3307</v>
      </c>
      <c r="F1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5"/>
      <c r="H105"/>
      <c r="I105"/>
    </row>
    <row r="106" spans="1:9" x14ac:dyDescent="0.25">
      <c r="A106" s="29">
        <v>45808</v>
      </c>
      <c r="B106" s="47">
        <v>5</v>
      </c>
      <c r="C106" s="47">
        <v>6</v>
      </c>
      <c r="D106" s="47">
        <v>9</v>
      </c>
      <c r="E106" s="37">
        <v>21.688500000000001</v>
      </c>
      <c r="F1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6"/>
      <c r="H106"/>
      <c r="I106"/>
    </row>
    <row r="107" spans="1:9" x14ac:dyDescent="0.25">
      <c r="A107" s="29">
        <v>45808</v>
      </c>
      <c r="B107" s="47">
        <v>5</v>
      </c>
      <c r="C107" s="47">
        <v>6</v>
      </c>
      <c r="D107" s="47">
        <v>10</v>
      </c>
      <c r="E107" s="37">
        <v>21.095400000000001</v>
      </c>
      <c r="F1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7"/>
      <c r="H107"/>
      <c r="I107"/>
    </row>
    <row r="108" spans="1:9" x14ac:dyDescent="0.25">
      <c r="A108" s="29">
        <v>45808</v>
      </c>
      <c r="B108" s="47">
        <v>5</v>
      </c>
      <c r="C108" s="47">
        <v>6</v>
      </c>
      <c r="D108" s="47">
        <v>11</v>
      </c>
      <c r="E108" s="37">
        <v>20.180900000000001</v>
      </c>
      <c r="F1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8"/>
      <c r="H108"/>
      <c r="I108"/>
    </row>
    <row r="109" spans="1:9" x14ac:dyDescent="0.25">
      <c r="A109" s="29">
        <v>45808</v>
      </c>
      <c r="B109" s="47">
        <v>5</v>
      </c>
      <c r="C109" s="47">
        <v>6</v>
      </c>
      <c r="D109" s="47">
        <v>12</v>
      </c>
      <c r="E109" s="37">
        <v>22.4346</v>
      </c>
      <c r="F1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9"/>
      <c r="H109"/>
      <c r="I109"/>
    </row>
    <row r="110" spans="1:9" x14ac:dyDescent="0.25">
      <c r="A110" s="29">
        <v>45808</v>
      </c>
      <c r="B110" s="47">
        <v>5</v>
      </c>
      <c r="C110" s="47">
        <v>6</v>
      </c>
      <c r="D110" s="47">
        <v>13</v>
      </c>
      <c r="E110" s="37">
        <v>17.141200000000001</v>
      </c>
      <c r="F1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0"/>
      <c r="H110"/>
      <c r="I110"/>
    </row>
    <row r="111" spans="1:9" x14ac:dyDescent="0.25">
      <c r="A111" s="29">
        <v>45808</v>
      </c>
      <c r="B111" s="47">
        <v>5</v>
      </c>
      <c r="C111" s="47">
        <v>6</v>
      </c>
      <c r="D111" s="47">
        <v>14</v>
      </c>
      <c r="E111" s="37">
        <v>19.617999999999999</v>
      </c>
      <c r="F1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1"/>
      <c r="H111"/>
      <c r="I111"/>
    </row>
    <row r="112" spans="1:9" x14ac:dyDescent="0.25">
      <c r="A112" s="29">
        <v>45808</v>
      </c>
      <c r="B112" s="47">
        <v>5</v>
      </c>
      <c r="C112" s="47">
        <v>6</v>
      </c>
      <c r="D112" s="47">
        <v>15</v>
      </c>
      <c r="E112" s="37">
        <v>23.9221</v>
      </c>
      <c r="F1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2"/>
      <c r="H112"/>
      <c r="I112"/>
    </row>
    <row r="113" spans="1:9" x14ac:dyDescent="0.25">
      <c r="A113" s="29">
        <v>45808</v>
      </c>
      <c r="B113" s="47">
        <v>5</v>
      </c>
      <c r="C113" s="47">
        <v>6</v>
      </c>
      <c r="D113" s="47">
        <v>16</v>
      </c>
      <c r="E113" s="37">
        <v>26.9238</v>
      </c>
      <c r="F1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3"/>
      <c r="H113"/>
      <c r="I113"/>
    </row>
    <row r="114" spans="1:9" x14ac:dyDescent="0.25">
      <c r="A114" s="29">
        <v>45808</v>
      </c>
      <c r="B114" s="47">
        <v>5</v>
      </c>
      <c r="C114" s="47">
        <v>6</v>
      </c>
      <c r="D114" s="47">
        <v>17</v>
      </c>
      <c r="E114" s="37">
        <v>31.242999999999999</v>
      </c>
      <c r="F1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4"/>
      <c r="H114"/>
      <c r="I114"/>
    </row>
    <row r="115" spans="1:9" x14ac:dyDescent="0.25">
      <c r="A115" s="29">
        <v>45808</v>
      </c>
      <c r="B115" s="47">
        <v>5</v>
      </c>
      <c r="C115" s="47">
        <v>6</v>
      </c>
      <c r="D115" s="47">
        <v>18</v>
      </c>
      <c r="E115" s="37">
        <v>23.187999999999999</v>
      </c>
      <c r="F1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5"/>
      <c r="H115"/>
      <c r="I115"/>
    </row>
    <row r="116" spans="1:9" x14ac:dyDescent="0.25">
      <c r="A116" s="29">
        <v>45808</v>
      </c>
      <c r="B116" s="47">
        <v>5</v>
      </c>
      <c r="C116" s="47">
        <v>6</v>
      </c>
      <c r="D116" s="47">
        <v>19</v>
      </c>
      <c r="E116" s="37">
        <v>24.029</v>
      </c>
      <c r="F1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6"/>
      <c r="H116"/>
      <c r="I116"/>
    </row>
    <row r="117" spans="1:9" x14ac:dyDescent="0.25">
      <c r="A117" s="29">
        <v>45808</v>
      </c>
      <c r="B117" s="47">
        <v>5</v>
      </c>
      <c r="C117" s="47">
        <v>6</v>
      </c>
      <c r="D117" s="47">
        <v>20</v>
      </c>
      <c r="E117" s="37">
        <v>15.9788</v>
      </c>
      <c r="F1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7"/>
      <c r="H117"/>
      <c r="I117"/>
    </row>
    <row r="118" spans="1:9" x14ac:dyDescent="0.25">
      <c r="A118" s="29">
        <v>45808</v>
      </c>
      <c r="B118" s="47">
        <v>5</v>
      </c>
      <c r="C118" s="47">
        <v>6</v>
      </c>
      <c r="D118" s="47">
        <v>21</v>
      </c>
      <c r="E118" s="37">
        <v>27.9238</v>
      </c>
      <c r="F1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8"/>
      <c r="H118"/>
      <c r="I118"/>
    </row>
    <row r="119" spans="1:9" x14ac:dyDescent="0.25">
      <c r="A119" s="29">
        <v>45808</v>
      </c>
      <c r="B119" s="47">
        <v>5</v>
      </c>
      <c r="C119" s="47">
        <v>6</v>
      </c>
      <c r="D119" s="47">
        <v>22</v>
      </c>
      <c r="E119" s="37">
        <v>30.418199999999999</v>
      </c>
      <c r="F1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9"/>
      <c r="H119"/>
      <c r="I119"/>
    </row>
    <row r="120" spans="1:9" x14ac:dyDescent="0.25">
      <c r="A120" s="29">
        <v>45808</v>
      </c>
      <c r="B120" s="47">
        <v>5</v>
      </c>
      <c r="C120" s="47">
        <v>6</v>
      </c>
      <c r="D120" s="47">
        <v>23</v>
      </c>
      <c r="E120" s="37">
        <v>35.595500000000001</v>
      </c>
      <c r="F1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0"/>
      <c r="H120"/>
      <c r="I120"/>
    </row>
    <row r="121" spans="1:9" x14ac:dyDescent="0.25">
      <c r="A121" s="29">
        <v>45808</v>
      </c>
      <c r="B121" s="47">
        <v>5</v>
      </c>
      <c r="C121" s="47">
        <v>6</v>
      </c>
      <c r="D121" s="47">
        <v>24</v>
      </c>
      <c r="E121" s="37">
        <v>29.691099999999999</v>
      </c>
      <c r="F1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1"/>
      <c r="H121"/>
      <c r="I121"/>
    </row>
    <row r="122" spans="1:9" x14ac:dyDescent="0.25">
      <c r="A122" s="29">
        <v>45809</v>
      </c>
      <c r="B122" s="47">
        <v>6</v>
      </c>
      <c r="C122" s="47">
        <v>7</v>
      </c>
      <c r="D122" s="47">
        <v>1</v>
      </c>
      <c r="E122" s="37">
        <v>25.697600000000001</v>
      </c>
      <c r="F1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2"/>
      <c r="H122"/>
      <c r="I122"/>
    </row>
    <row r="123" spans="1:9" x14ac:dyDescent="0.25">
      <c r="A123" s="29">
        <v>45809</v>
      </c>
      <c r="B123" s="47">
        <v>6</v>
      </c>
      <c r="C123" s="47">
        <v>7</v>
      </c>
      <c r="D123" s="47">
        <v>2</v>
      </c>
      <c r="E123" s="37">
        <v>26.8247</v>
      </c>
      <c r="F1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3"/>
      <c r="H123"/>
      <c r="I123"/>
    </row>
    <row r="124" spans="1:9" x14ac:dyDescent="0.25">
      <c r="A124" s="29">
        <v>45809</v>
      </c>
      <c r="B124" s="47">
        <v>6</v>
      </c>
      <c r="C124" s="47">
        <v>7</v>
      </c>
      <c r="D124" s="47">
        <v>3</v>
      </c>
      <c r="E124" s="37">
        <v>26.881599999999999</v>
      </c>
      <c r="F1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4"/>
      <c r="H124"/>
      <c r="I124"/>
    </row>
    <row r="125" spans="1:9" x14ac:dyDescent="0.25">
      <c r="A125" s="29">
        <v>45809</v>
      </c>
      <c r="B125" s="47">
        <v>6</v>
      </c>
      <c r="C125" s="47">
        <v>7</v>
      </c>
      <c r="D125" s="47">
        <v>4</v>
      </c>
      <c r="E125" s="37">
        <v>28.492100000000001</v>
      </c>
      <c r="F1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5"/>
      <c r="H125"/>
      <c r="I125"/>
    </row>
    <row r="126" spans="1:9" x14ac:dyDescent="0.25">
      <c r="A126" s="29">
        <v>45809</v>
      </c>
      <c r="B126" s="47">
        <v>6</v>
      </c>
      <c r="C126" s="47">
        <v>7</v>
      </c>
      <c r="D126" s="47">
        <v>5</v>
      </c>
      <c r="E126" s="37">
        <v>27.749300000000002</v>
      </c>
      <c r="F1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6"/>
      <c r="H126"/>
      <c r="I126"/>
    </row>
    <row r="127" spans="1:9" x14ac:dyDescent="0.25">
      <c r="A127" s="29">
        <v>45809</v>
      </c>
      <c r="B127" s="47">
        <v>6</v>
      </c>
      <c r="C127" s="47">
        <v>7</v>
      </c>
      <c r="D127" s="47">
        <v>6</v>
      </c>
      <c r="E127" s="37">
        <v>25.878399999999999</v>
      </c>
      <c r="F1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7"/>
      <c r="H127"/>
      <c r="I127"/>
    </row>
    <row r="128" spans="1:9" x14ac:dyDescent="0.25">
      <c r="A128" s="29">
        <v>45809</v>
      </c>
      <c r="B128" s="47">
        <v>6</v>
      </c>
      <c r="C128" s="47">
        <v>7</v>
      </c>
      <c r="D128" s="47">
        <v>7</v>
      </c>
      <c r="E128" s="37">
        <v>21.997599999999998</v>
      </c>
      <c r="F1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8"/>
      <c r="H128"/>
      <c r="I128"/>
    </row>
    <row r="129" spans="1:9" x14ac:dyDescent="0.25">
      <c r="A129" s="29">
        <v>45809</v>
      </c>
      <c r="B129" s="47">
        <v>6</v>
      </c>
      <c r="C129" s="47">
        <v>7</v>
      </c>
      <c r="D129" s="47">
        <v>8</v>
      </c>
      <c r="E129" s="37">
        <v>24.334199999999999</v>
      </c>
      <c r="F1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9"/>
      <c r="H129"/>
      <c r="I129"/>
    </row>
    <row r="130" spans="1:9" x14ac:dyDescent="0.25">
      <c r="A130" s="29">
        <v>45809</v>
      </c>
      <c r="B130" s="47">
        <v>6</v>
      </c>
      <c r="C130" s="47">
        <v>7</v>
      </c>
      <c r="D130" s="47">
        <v>9</v>
      </c>
      <c r="E130" s="37">
        <v>24.352499999999999</v>
      </c>
      <c r="F1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0"/>
      <c r="H130"/>
      <c r="I130"/>
    </row>
    <row r="131" spans="1:9" x14ac:dyDescent="0.25">
      <c r="A131" s="29">
        <v>45809</v>
      </c>
      <c r="B131" s="47">
        <v>6</v>
      </c>
      <c r="C131" s="47">
        <v>7</v>
      </c>
      <c r="D131" s="47">
        <v>10</v>
      </c>
      <c r="E131" s="37">
        <v>26.4087</v>
      </c>
      <c r="F1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1"/>
      <c r="H131"/>
      <c r="I131"/>
    </row>
    <row r="132" spans="1:9" x14ac:dyDescent="0.25">
      <c r="A132" s="29">
        <v>45809</v>
      </c>
      <c r="B132" s="47">
        <v>6</v>
      </c>
      <c r="C132" s="47">
        <v>7</v>
      </c>
      <c r="D132" s="47">
        <v>11</v>
      </c>
      <c r="E132" s="37">
        <v>25.5671</v>
      </c>
      <c r="F1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2"/>
      <c r="H132"/>
      <c r="I132"/>
    </row>
    <row r="133" spans="1:9" x14ac:dyDescent="0.25">
      <c r="A133" s="29">
        <v>45809</v>
      </c>
      <c r="B133" s="47">
        <v>6</v>
      </c>
      <c r="C133" s="47">
        <v>7</v>
      </c>
      <c r="D133" s="47">
        <v>12</v>
      </c>
      <c r="E133" s="37">
        <v>22.382100000000001</v>
      </c>
      <c r="F1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3"/>
      <c r="H133"/>
      <c r="I133"/>
    </row>
    <row r="134" spans="1:9" x14ac:dyDescent="0.25">
      <c r="A134" s="29">
        <v>45809</v>
      </c>
      <c r="B134" s="47">
        <v>6</v>
      </c>
      <c r="C134" s="47">
        <v>7</v>
      </c>
      <c r="D134" s="47">
        <v>13</v>
      </c>
      <c r="E134" s="37">
        <v>24.041</v>
      </c>
      <c r="F1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4"/>
      <c r="H134"/>
      <c r="I134"/>
    </row>
    <row r="135" spans="1:9" x14ac:dyDescent="0.25">
      <c r="A135" s="29">
        <v>45809</v>
      </c>
      <c r="B135" s="47">
        <v>6</v>
      </c>
      <c r="C135" s="47">
        <v>7</v>
      </c>
      <c r="D135" s="47">
        <v>14</v>
      </c>
      <c r="E135" s="37">
        <v>30.186</v>
      </c>
      <c r="F1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5"/>
      <c r="H135"/>
      <c r="I135"/>
    </row>
    <row r="136" spans="1:9" x14ac:dyDescent="0.25">
      <c r="A136" s="29">
        <v>45809</v>
      </c>
      <c r="B136" s="47">
        <v>6</v>
      </c>
      <c r="C136" s="47">
        <v>7</v>
      </c>
      <c r="D136" s="47">
        <v>15</v>
      </c>
      <c r="E136" s="37">
        <v>28.0518</v>
      </c>
      <c r="F1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6"/>
      <c r="H136"/>
      <c r="I136"/>
    </row>
    <row r="137" spans="1:9" x14ac:dyDescent="0.25">
      <c r="A137" s="29">
        <v>45809</v>
      </c>
      <c r="B137" s="47">
        <v>6</v>
      </c>
      <c r="C137" s="47">
        <v>7</v>
      </c>
      <c r="D137" s="47">
        <v>16</v>
      </c>
      <c r="E137" s="37">
        <v>31.706700000000001</v>
      </c>
      <c r="F1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7"/>
      <c r="H137"/>
      <c r="I137"/>
    </row>
    <row r="138" spans="1:9" x14ac:dyDescent="0.25">
      <c r="A138" s="29">
        <v>45809</v>
      </c>
      <c r="B138" s="47">
        <v>6</v>
      </c>
      <c r="C138" s="47">
        <v>7</v>
      </c>
      <c r="D138" s="47">
        <v>17</v>
      </c>
      <c r="E138" s="37">
        <v>28.913399999999999</v>
      </c>
      <c r="F1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8"/>
      <c r="H138"/>
      <c r="I138"/>
    </row>
    <row r="139" spans="1:9" x14ac:dyDescent="0.25">
      <c r="A139" s="29">
        <v>45809</v>
      </c>
      <c r="B139" s="47">
        <v>6</v>
      </c>
      <c r="C139" s="47">
        <v>7</v>
      </c>
      <c r="D139" s="47">
        <v>18</v>
      </c>
      <c r="E139" s="37">
        <v>172.59739999999999</v>
      </c>
      <c r="F1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9"/>
      <c r="H139"/>
      <c r="I139"/>
    </row>
    <row r="140" spans="1:9" x14ac:dyDescent="0.25">
      <c r="A140" s="29">
        <v>45809</v>
      </c>
      <c r="B140" s="47">
        <v>6</v>
      </c>
      <c r="C140" s="47">
        <v>7</v>
      </c>
      <c r="D140" s="47">
        <v>19</v>
      </c>
      <c r="E140" s="37">
        <v>92.998900000000006</v>
      </c>
      <c r="F1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0"/>
      <c r="H140"/>
      <c r="I140"/>
    </row>
    <row r="141" spans="1:9" x14ac:dyDescent="0.25">
      <c r="A141" s="29">
        <v>45809</v>
      </c>
      <c r="B141" s="47">
        <v>6</v>
      </c>
      <c r="C141" s="47">
        <v>7</v>
      </c>
      <c r="D141" s="47">
        <v>20</v>
      </c>
      <c r="E141" s="37">
        <v>28.632999999999999</v>
      </c>
      <c r="F1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1"/>
      <c r="H141"/>
      <c r="I141"/>
    </row>
    <row r="142" spans="1:9" x14ac:dyDescent="0.25">
      <c r="A142" s="29">
        <v>45809</v>
      </c>
      <c r="B142" s="47">
        <v>6</v>
      </c>
      <c r="C142" s="47">
        <v>7</v>
      </c>
      <c r="D142" s="47">
        <v>21</v>
      </c>
      <c r="E142" s="37">
        <v>27.758600000000001</v>
      </c>
      <c r="F1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2"/>
      <c r="H142"/>
      <c r="I142"/>
    </row>
    <row r="143" spans="1:9" x14ac:dyDescent="0.25">
      <c r="A143" s="29">
        <v>45809</v>
      </c>
      <c r="B143" s="47">
        <v>6</v>
      </c>
      <c r="C143" s="47">
        <v>7</v>
      </c>
      <c r="D143" s="47">
        <v>22</v>
      </c>
      <c r="E143" s="37">
        <v>28.6221</v>
      </c>
      <c r="F1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3"/>
      <c r="H143"/>
      <c r="I143"/>
    </row>
    <row r="144" spans="1:9" x14ac:dyDescent="0.25">
      <c r="A144" s="29">
        <v>45809</v>
      </c>
      <c r="B144" s="47">
        <v>6</v>
      </c>
      <c r="C144" s="47">
        <v>7</v>
      </c>
      <c r="D144" s="47">
        <v>23</v>
      </c>
      <c r="E144" s="37">
        <v>30.508700000000001</v>
      </c>
      <c r="F1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4"/>
      <c r="H144"/>
      <c r="I144"/>
    </row>
    <row r="145" spans="1:9" x14ac:dyDescent="0.25">
      <c r="A145" s="29">
        <v>45809</v>
      </c>
      <c r="B145" s="47">
        <v>6</v>
      </c>
      <c r="C145" s="47">
        <v>7</v>
      </c>
      <c r="D145" s="47">
        <v>24</v>
      </c>
      <c r="E145" s="37">
        <v>25.769500000000001</v>
      </c>
      <c r="F1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5"/>
      <c r="H145"/>
      <c r="I145"/>
    </row>
    <row r="146" spans="1:9" x14ac:dyDescent="0.25">
      <c r="A146" s="29">
        <v>45810</v>
      </c>
      <c r="B146" s="47">
        <v>6</v>
      </c>
      <c r="C146" s="47">
        <v>1</v>
      </c>
      <c r="D146" s="47">
        <v>1</v>
      </c>
      <c r="E146" s="37">
        <v>27.318200000000001</v>
      </c>
      <c r="F1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6"/>
      <c r="H146"/>
      <c r="I146"/>
    </row>
    <row r="147" spans="1:9" x14ac:dyDescent="0.25">
      <c r="A147" s="29">
        <v>45810</v>
      </c>
      <c r="B147" s="47">
        <v>6</v>
      </c>
      <c r="C147" s="47">
        <v>1</v>
      </c>
      <c r="D147" s="47">
        <v>2</v>
      </c>
      <c r="E147" s="37">
        <v>26.03</v>
      </c>
      <c r="F1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7"/>
      <c r="H147"/>
      <c r="I147"/>
    </row>
    <row r="148" spans="1:9" x14ac:dyDescent="0.25">
      <c r="A148" s="29">
        <v>45810</v>
      </c>
      <c r="B148" s="47">
        <v>6</v>
      </c>
      <c r="C148" s="47">
        <v>1</v>
      </c>
      <c r="D148" s="47">
        <v>3</v>
      </c>
      <c r="E148" s="37">
        <v>26.422899999999998</v>
      </c>
      <c r="F1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8"/>
      <c r="H148"/>
      <c r="I148"/>
    </row>
    <row r="149" spans="1:9" x14ac:dyDescent="0.25">
      <c r="A149" s="29">
        <v>45810</v>
      </c>
      <c r="B149" s="47">
        <v>6</v>
      </c>
      <c r="C149" s="47">
        <v>1</v>
      </c>
      <c r="D149" s="47">
        <v>4</v>
      </c>
      <c r="E149" s="37">
        <v>28.209299999999999</v>
      </c>
      <c r="F1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9"/>
      <c r="H149"/>
      <c r="I149"/>
    </row>
    <row r="150" spans="1:9" x14ac:dyDescent="0.25">
      <c r="A150" s="29">
        <v>45810</v>
      </c>
      <c r="B150" s="47">
        <v>6</v>
      </c>
      <c r="C150" s="47">
        <v>1</v>
      </c>
      <c r="D150" s="47">
        <v>5</v>
      </c>
      <c r="E150" s="37">
        <v>29.591100000000001</v>
      </c>
      <c r="F1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0"/>
      <c r="H150"/>
      <c r="I150"/>
    </row>
    <row r="151" spans="1:9" x14ac:dyDescent="0.25">
      <c r="A151" s="29">
        <v>45810</v>
      </c>
      <c r="B151" s="47">
        <v>6</v>
      </c>
      <c r="C151" s="47">
        <v>1</v>
      </c>
      <c r="D151" s="47">
        <v>6</v>
      </c>
      <c r="E151" s="37">
        <v>35.804600000000001</v>
      </c>
      <c r="F1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1"/>
      <c r="H151"/>
      <c r="I151"/>
    </row>
    <row r="152" spans="1:9" x14ac:dyDescent="0.25">
      <c r="A152" s="29">
        <v>45810</v>
      </c>
      <c r="B152" s="47">
        <v>6</v>
      </c>
      <c r="C152" s="47">
        <v>1</v>
      </c>
      <c r="D152" s="47">
        <v>7</v>
      </c>
      <c r="E152" s="37">
        <v>31.381599999999999</v>
      </c>
      <c r="F1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2"/>
      <c r="H152"/>
      <c r="I152"/>
    </row>
    <row r="153" spans="1:9" x14ac:dyDescent="0.25">
      <c r="A153" s="29">
        <v>45810</v>
      </c>
      <c r="B153" s="47">
        <v>6</v>
      </c>
      <c r="C153" s="47">
        <v>1</v>
      </c>
      <c r="D153" s="47">
        <v>8</v>
      </c>
      <c r="E153" s="37">
        <v>25.991599999999998</v>
      </c>
      <c r="F1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3"/>
      <c r="H153"/>
      <c r="I153"/>
    </row>
    <row r="154" spans="1:9" x14ac:dyDescent="0.25">
      <c r="A154" s="29">
        <v>45810</v>
      </c>
      <c r="B154" s="47">
        <v>6</v>
      </c>
      <c r="C154" s="47">
        <v>1</v>
      </c>
      <c r="D154" s="47">
        <v>9</v>
      </c>
      <c r="E154" s="37">
        <v>20.1372</v>
      </c>
      <c r="F1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4"/>
      <c r="H154"/>
      <c r="I154"/>
    </row>
    <row r="155" spans="1:9" x14ac:dyDescent="0.25">
      <c r="A155" s="29">
        <v>45810</v>
      </c>
      <c r="B155" s="47">
        <v>6</v>
      </c>
      <c r="C155" s="47">
        <v>1</v>
      </c>
      <c r="D155" s="47">
        <v>10</v>
      </c>
      <c r="E155" s="37">
        <v>17.6493</v>
      </c>
      <c r="F1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5"/>
      <c r="H155"/>
      <c r="I155"/>
    </row>
    <row r="156" spans="1:9" x14ac:dyDescent="0.25">
      <c r="A156" s="29">
        <v>45810</v>
      </c>
      <c r="B156" s="47">
        <v>6</v>
      </c>
      <c r="C156" s="47">
        <v>1</v>
      </c>
      <c r="D156" s="47">
        <v>11</v>
      </c>
      <c r="E156" s="37">
        <v>-37.772399999999998</v>
      </c>
      <c r="F1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6"/>
      <c r="H156"/>
      <c r="I156"/>
    </row>
    <row r="157" spans="1:9" x14ac:dyDescent="0.25">
      <c r="A157" s="29">
        <v>45810</v>
      </c>
      <c r="B157" s="47">
        <v>6</v>
      </c>
      <c r="C157" s="47">
        <v>1</v>
      </c>
      <c r="D157" s="47">
        <v>12</v>
      </c>
      <c r="E157" s="37">
        <v>11.8903</v>
      </c>
      <c r="F1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7"/>
      <c r="H157"/>
      <c r="I157"/>
    </row>
    <row r="158" spans="1:9" x14ac:dyDescent="0.25">
      <c r="A158" s="29">
        <v>45810</v>
      </c>
      <c r="B158" s="47">
        <v>6</v>
      </c>
      <c r="C158" s="47">
        <v>1</v>
      </c>
      <c r="D158" s="47">
        <v>13</v>
      </c>
      <c r="E158" s="37">
        <v>9.8719000000000001</v>
      </c>
      <c r="F1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8"/>
      <c r="H158"/>
      <c r="I158"/>
    </row>
    <row r="159" spans="1:9" x14ac:dyDescent="0.25">
      <c r="A159" s="29">
        <v>45810</v>
      </c>
      <c r="B159" s="47">
        <v>6</v>
      </c>
      <c r="C159" s="47">
        <v>1</v>
      </c>
      <c r="D159" s="47">
        <v>14</v>
      </c>
      <c r="E159" s="37">
        <v>15.020200000000001</v>
      </c>
      <c r="F1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9"/>
      <c r="H159"/>
      <c r="I159"/>
    </row>
    <row r="160" spans="1:9" x14ac:dyDescent="0.25">
      <c r="A160" s="29">
        <v>45810</v>
      </c>
      <c r="B160" s="47">
        <v>6</v>
      </c>
      <c r="C160" s="47">
        <v>1</v>
      </c>
      <c r="D160" s="47">
        <v>15</v>
      </c>
      <c r="E160" s="37">
        <v>16.464600000000001</v>
      </c>
      <c r="F1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0"/>
      <c r="H160"/>
      <c r="I160"/>
    </row>
    <row r="161" spans="1:9" x14ac:dyDescent="0.25">
      <c r="A161" s="29">
        <v>45810</v>
      </c>
      <c r="B161" s="47">
        <v>6</v>
      </c>
      <c r="C161" s="47">
        <v>1</v>
      </c>
      <c r="D161" s="47">
        <v>16</v>
      </c>
      <c r="E161" s="37">
        <v>16.739999999999998</v>
      </c>
      <c r="F16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1"/>
      <c r="H161"/>
      <c r="I161"/>
    </row>
    <row r="162" spans="1:9" x14ac:dyDescent="0.25">
      <c r="A162" s="29">
        <v>45810</v>
      </c>
      <c r="B162" s="47">
        <v>6</v>
      </c>
      <c r="C162" s="47">
        <v>1</v>
      </c>
      <c r="D162" s="47">
        <v>17</v>
      </c>
      <c r="E162" s="37">
        <v>18.4238</v>
      </c>
      <c r="F16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2"/>
      <c r="H162"/>
      <c r="I162"/>
    </row>
    <row r="163" spans="1:9" x14ac:dyDescent="0.25">
      <c r="A163" s="29">
        <v>45810</v>
      </c>
      <c r="B163" s="47">
        <v>6</v>
      </c>
      <c r="C163" s="47">
        <v>1</v>
      </c>
      <c r="D163" s="47">
        <v>18</v>
      </c>
      <c r="E163" s="37">
        <v>29.17</v>
      </c>
      <c r="F16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3"/>
      <c r="H163"/>
      <c r="I163"/>
    </row>
    <row r="164" spans="1:9" x14ac:dyDescent="0.25">
      <c r="A164" s="29">
        <v>45810</v>
      </c>
      <c r="B164" s="47">
        <v>6</v>
      </c>
      <c r="C164" s="47">
        <v>1</v>
      </c>
      <c r="D164" s="47">
        <v>19</v>
      </c>
      <c r="E164" s="37">
        <v>35.3825</v>
      </c>
      <c r="F16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4"/>
      <c r="H164"/>
      <c r="I164"/>
    </row>
    <row r="165" spans="1:9" x14ac:dyDescent="0.25">
      <c r="A165" s="29">
        <v>45810</v>
      </c>
      <c r="B165" s="47">
        <v>6</v>
      </c>
      <c r="C165" s="47">
        <v>1</v>
      </c>
      <c r="D165" s="47">
        <v>20</v>
      </c>
      <c r="E165" s="37">
        <v>32.568899999999999</v>
      </c>
      <c r="F1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5"/>
      <c r="H165"/>
      <c r="I165"/>
    </row>
    <row r="166" spans="1:9" x14ac:dyDescent="0.25">
      <c r="A166" s="29">
        <v>45810</v>
      </c>
      <c r="B166" s="47">
        <v>6</v>
      </c>
      <c r="C166" s="47">
        <v>1</v>
      </c>
      <c r="D166" s="47">
        <v>21</v>
      </c>
      <c r="E166" s="37">
        <v>27.037299999999998</v>
      </c>
      <c r="F1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6"/>
      <c r="H166"/>
      <c r="I166"/>
    </row>
    <row r="167" spans="1:9" x14ac:dyDescent="0.25">
      <c r="A167" s="29">
        <v>45810</v>
      </c>
      <c r="B167" s="47">
        <v>6</v>
      </c>
      <c r="C167" s="47">
        <v>1</v>
      </c>
      <c r="D167" s="47">
        <v>22</v>
      </c>
      <c r="E167" s="37">
        <v>28.011800000000001</v>
      </c>
      <c r="F1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7"/>
      <c r="H167"/>
      <c r="I167"/>
    </row>
    <row r="168" spans="1:9" x14ac:dyDescent="0.25">
      <c r="A168" s="29">
        <v>45810</v>
      </c>
      <c r="B168" s="47">
        <v>6</v>
      </c>
      <c r="C168" s="47">
        <v>1</v>
      </c>
      <c r="D168" s="47">
        <v>23</v>
      </c>
      <c r="E168" s="37">
        <v>31.472000000000001</v>
      </c>
      <c r="F1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8"/>
      <c r="H168"/>
      <c r="I168"/>
    </row>
    <row r="169" spans="1:9" x14ac:dyDescent="0.25">
      <c r="A169" s="29">
        <v>45810</v>
      </c>
      <c r="B169" s="47">
        <v>6</v>
      </c>
      <c r="C169" s="47">
        <v>1</v>
      </c>
      <c r="D169" s="47">
        <v>24</v>
      </c>
      <c r="E169" s="37">
        <v>31.3675</v>
      </c>
      <c r="F1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9"/>
      <c r="H169"/>
      <c r="I169"/>
    </row>
    <row r="170" spans="1:9" x14ac:dyDescent="0.25">
      <c r="A170" s="29">
        <v>45811</v>
      </c>
      <c r="B170" s="47">
        <v>6</v>
      </c>
      <c r="C170" s="47">
        <v>2</v>
      </c>
      <c r="D170" s="47">
        <v>1</v>
      </c>
      <c r="E170" s="37">
        <v>32.496200000000002</v>
      </c>
      <c r="F1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0"/>
      <c r="H170"/>
      <c r="I170"/>
    </row>
    <row r="171" spans="1:9" x14ac:dyDescent="0.25">
      <c r="A171" s="29">
        <v>45811</v>
      </c>
      <c r="B171" s="47">
        <v>6</v>
      </c>
      <c r="C171" s="47">
        <v>2</v>
      </c>
      <c r="D171" s="47">
        <v>2</v>
      </c>
      <c r="E171" s="37">
        <v>97.363399999999999</v>
      </c>
      <c r="F1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1"/>
      <c r="H171"/>
      <c r="I171"/>
    </row>
    <row r="172" spans="1:9" x14ac:dyDescent="0.25">
      <c r="A172" s="29">
        <v>45811</v>
      </c>
      <c r="B172" s="47">
        <v>6</v>
      </c>
      <c r="C172" s="47">
        <v>2</v>
      </c>
      <c r="D172" s="47">
        <v>3</v>
      </c>
      <c r="E172" s="37">
        <v>90.432100000000005</v>
      </c>
      <c r="F1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2"/>
      <c r="H172"/>
      <c r="I172"/>
    </row>
    <row r="173" spans="1:9" x14ac:dyDescent="0.25">
      <c r="A173" s="29">
        <v>45811</v>
      </c>
      <c r="B173" s="47">
        <v>6</v>
      </c>
      <c r="C173" s="47">
        <v>2</v>
      </c>
      <c r="D173" s="47">
        <v>4</v>
      </c>
      <c r="E173" s="37">
        <v>88.748400000000004</v>
      </c>
      <c r="F1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3"/>
      <c r="H173"/>
      <c r="I173"/>
    </row>
    <row r="174" spans="1:9" x14ac:dyDescent="0.25">
      <c r="A174" s="29">
        <v>45811</v>
      </c>
      <c r="B174" s="47">
        <v>6</v>
      </c>
      <c r="C174" s="47">
        <v>2</v>
      </c>
      <c r="D174" s="47">
        <v>5</v>
      </c>
      <c r="E174" s="37">
        <v>71.266199999999998</v>
      </c>
      <c r="F1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4"/>
      <c r="H174"/>
      <c r="I174"/>
    </row>
    <row r="175" spans="1:9" x14ac:dyDescent="0.25">
      <c r="A175" s="29">
        <v>45811</v>
      </c>
      <c r="B175" s="47">
        <v>6</v>
      </c>
      <c r="C175" s="47">
        <v>2</v>
      </c>
      <c r="D175" s="47">
        <v>6</v>
      </c>
      <c r="E175" s="37">
        <v>83.720299999999995</v>
      </c>
      <c r="F1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5"/>
      <c r="H175"/>
      <c r="I175"/>
    </row>
    <row r="176" spans="1:9" x14ac:dyDescent="0.25">
      <c r="A176" s="29">
        <v>45811</v>
      </c>
      <c r="B176" s="47">
        <v>6</v>
      </c>
      <c r="C176" s="47">
        <v>2</v>
      </c>
      <c r="D176" s="47">
        <v>7</v>
      </c>
      <c r="E176" s="37">
        <v>42.953699999999998</v>
      </c>
      <c r="F1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6"/>
      <c r="H176"/>
      <c r="I176"/>
    </row>
    <row r="177" spans="1:9" x14ac:dyDescent="0.25">
      <c r="A177" s="29">
        <v>45811</v>
      </c>
      <c r="B177" s="47">
        <v>6</v>
      </c>
      <c r="C177" s="47">
        <v>2</v>
      </c>
      <c r="D177" s="47">
        <v>8</v>
      </c>
      <c r="E177" s="37">
        <v>23.224799999999998</v>
      </c>
      <c r="F1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7"/>
      <c r="H177"/>
      <c r="I177"/>
    </row>
    <row r="178" spans="1:9" x14ac:dyDescent="0.25">
      <c r="A178" s="29">
        <v>45811</v>
      </c>
      <c r="B178" s="47">
        <v>6</v>
      </c>
      <c r="C178" s="47">
        <v>2</v>
      </c>
      <c r="D178" s="47">
        <v>9</v>
      </c>
      <c r="E178" s="37">
        <v>18.1037</v>
      </c>
      <c r="F1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8"/>
      <c r="H178"/>
      <c r="I178"/>
    </row>
    <row r="179" spans="1:9" x14ac:dyDescent="0.25">
      <c r="A179" s="29">
        <v>45811</v>
      </c>
      <c r="B179" s="47">
        <v>6</v>
      </c>
      <c r="C179" s="47">
        <v>2</v>
      </c>
      <c r="D179" s="47">
        <v>10</v>
      </c>
      <c r="E179" s="37">
        <v>21.240600000000001</v>
      </c>
      <c r="F1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9"/>
      <c r="H179"/>
      <c r="I179"/>
    </row>
    <row r="180" spans="1:9" x14ac:dyDescent="0.25">
      <c r="A180" s="29">
        <v>45811</v>
      </c>
      <c r="B180" s="47">
        <v>6</v>
      </c>
      <c r="C180" s="47">
        <v>2</v>
      </c>
      <c r="D180" s="47">
        <v>11</v>
      </c>
      <c r="E180" s="37">
        <v>21.186199999999999</v>
      </c>
      <c r="F1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0"/>
      <c r="H180"/>
      <c r="I180"/>
    </row>
    <row r="181" spans="1:9" x14ac:dyDescent="0.25">
      <c r="A181" s="29">
        <v>45811</v>
      </c>
      <c r="B181" s="47">
        <v>6</v>
      </c>
      <c r="C181" s="47">
        <v>2</v>
      </c>
      <c r="D181" s="47">
        <v>12</v>
      </c>
      <c r="E181" s="37">
        <v>21.3141</v>
      </c>
      <c r="F1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1"/>
      <c r="H181"/>
      <c r="I181"/>
    </row>
    <row r="182" spans="1:9" x14ac:dyDescent="0.25">
      <c r="A182" s="29">
        <v>45811</v>
      </c>
      <c r="B182" s="47">
        <v>6</v>
      </c>
      <c r="C182" s="47">
        <v>2</v>
      </c>
      <c r="D182" s="47">
        <v>13</v>
      </c>
      <c r="E182" s="37">
        <v>20.0091</v>
      </c>
      <c r="F1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2"/>
      <c r="H182"/>
      <c r="I182"/>
    </row>
    <row r="183" spans="1:9" x14ac:dyDescent="0.25">
      <c r="A183" s="29">
        <v>45811</v>
      </c>
      <c r="B183" s="47">
        <v>6</v>
      </c>
      <c r="C183" s="47">
        <v>2</v>
      </c>
      <c r="D183" s="47">
        <v>14</v>
      </c>
      <c r="E183" s="37">
        <v>26.134699999999999</v>
      </c>
      <c r="F1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3"/>
      <c r="H183"/>
      <c r="I183"/>
    </row>
    <row r="184" spans="1:9" x14ac:dyDescent="0.25">
      <c r="A184" s="29">
        <v>45811</v>
      </c>
      <c r="B184" s="47">
        <v>6</v>
      </c>
      <c r="C184" s="47">
        <v>2</v>
      </c>
      <c r="D184" s="47">
        <v>15</v>
      </c>
      <c r="E184" s="37">
        <v>33.4602</v>
      </c>
      <c r="F1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4"/>
      <c r="H184"/>
      <c r="I184"/>
    </row>
    <row r="185" spans="1:9" x14ac:dyDescent="0.25">
      <c r="A185" s="29">
        <v>45811</v>
      </c>
      <c r="B185" s="47">
        <v>6</v>
      </c>
      <c r="C185" s="47">
        <v>2</v>
      </c>
      <c r="D185" s="47">
        <v>16</v>
      </c>
      <c r="E185" s="37">
        <v>35.129100000000001</v>
      </c>
      <c r="F18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5"/>
      <c r="H185"/>
      <c r="I185"/>
    </row>
    <row r="186" spans="1:9" x14ac:dyDescent="0.25">
      <c r="A186" s="29">
        <v>45811</v>
      </c>
      <c r="B186" s="47">
        <v>6</v>
      </c>
      <c r="C186" s="47">
        <v>2</v>
      </c>
      <c r="D186" s="47">
        <v>17</v>
      </c>
      <c r="E186" s="37">
        <v>33.775500000000001</v>
      </c>
      <c r="F18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6"/>
      <c r="H186"/>
      <c r="I186"/>
    </row>
    <row r="187" spans="1:9" x14ac:dyDescent="0.25">
      <c r="A187" s="29">
        <v>45811</v>
      </c>
      <c r="B187" s="47">
        <v>6</v>
      </c>
      <c r="C187" s="47">
        <v>2</v>
      </c>
      <c r="D187" s="47">
        <v>18</v>
      </c>
      <c r="E187" s="37">
        <v>31.1982</v>
      </c>
      <c r="F18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7"/>
      <c r="H187"/>
      <c r="I187"/>
    </row>
    <row r="188" spans="1:9" x14ac:dyDescent="0.25">
      <c r="A188" s="29">
        <v>45811</v>
      </c>
      <c r="B188" s="47">
        <v>6</v>
      </c>
      <c r="C188" s="47">
        <v>2</v>
      </c>
      <c r="D188" s="47">
        <v>19</v>
      </c>
      <c r="E188" s="37">
        <v>33.207700000000003</v>
      </c>
      <c r="F18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8"/>
      <c r="H188"/>
      <c r="I188"/>
    </row>
    <row r="189" spans="1:9" x14ac:dyDescent="0.25">
      <c r="A189" s="29">
        <v>45811</v>
      </c>
      <c r="B189" s="47">
        <v>6</v>
      </c>
      <c r="C189" s="47">
        <v>2</v>
      </c>
      <c r="D189" s="47">
        <v>20</v>
      </c>
      <c r="E189" s="37">
        <v>29.892199999999999</v>
      </c>
      <c r="F1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9"/>
      <c r="H189"/>
      <c r="I189"/>
    </row>
    <row r="190" spans="1:9" x14ac:dyDescent="0.25">
      <c r="A190" s="29">
        <v>45811</v>
      </c>
      <c r="B190" s="47">
        <v>6</v>
      </c>
      <c r="C190" s="47">
        <v>2</v>
      </c>
      <c r="D190" s="47">
        <v>21</v>
      </c>
      <c r="E190" s="37">
        <v>29.124600000000001</v>
      </c>
      <c r="F1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0"/>
      <c r="H190"/>
      <c r="I190"/>
    </row>
    <row r="191" spans="1:9" x14ac:dyDescent="0.25">
      <c r="A191" s="29">
        <v>45811</v>
      </c>
      <c r="B191" s="47">
        <v>6</v>
      </c>
      <c r="C191" s="47">
        <v>2</v>
      </c>
      <c r="D191" s="47">
        <v>22</v>
      </c>
      <c r="E191" s="37">
        <v>27.629100000000001</v>
      </c>
      <c r="F1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1"/>
      <c r="H191"/>
      <c r="I191"/>
    </row>
    <row r="192" spans="1:9" x14ac:dyDescent="0.25">
      <c r="A192" s="29">
        <v>45811</v>
      </c>
      <c r="B192" s="47">
        <v>6</v>
      </c>
      <c r="C192" s="47">
        <v>2</v>
      </c>
      <c r="D192" s="47">
        <v>23</v>
      </c>
      <c r="E192" s="37">
        <v>26.3474</v>
      </c>
      <c r="F1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2"/>
      <c r="H192"/>
      <c r="I192"/>
    </row>
    <row r="193" spans="1:9" x14ac:dyDescent="0.25">
      <c r="A193" s="29">
        <v>45811</v>
      </c>
      <c r="B193" s="47">
        <v>6</v>
      </c>
      <c r="C193" s="47">
        <v>2</v>
      </c>
      <c r="D193" s="47">
        <v>24</v>
      </c>
      <c r="E193" s="37">
        <v>28.2437</v>
      </c>
      <c r="F1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3"/>
      <c r="H193"/>
      <c r="I193"/>
    </row>
    <row r="194" spans="1:9" x14ac:dyDescent="0.25">
      <c r="A194" s="29">
        <v>45812</v>
      </c>
      <c r="B194" s="47">
        <v>6</v>
      </c>
      <c r="C194" s="47">
        <v>3</v>
      </c>
      <c r="D194" s="47">
        <v>1</v>
      </c>
      <c r="E194" s="37">
        <v>30.138100000000001</v>
      </c>
      <c r="F1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4"/>
      <c r="H194"/>
      <c r="I194"/>
    </row>
    <row r="195" spans="1:9" x14ac:dyDescent="0.25">
      <c r="A195" s="29">
        <v>45812</v>
      </c>
      <c r="B195" s="47">
        <v>6</v>
      </c>
      <c r="C195" s="47">
        <v>3</v>
      </c>
      <c r="D195" s="47">
        <v>2</v>
      </c>
      <c r="E195" s="37">
        <v>29.363499999999998</v>
      </c>
      <c r="F1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5"/>
      <c r="H195"/>
      <c r="I195"/>
    </row>
    <row r="196" spans="1:9" x14ac:dyDescent="0.25">
      <c r="A196" s="29">
        <v>45812</v>
      </c>
      <c r="B196" s="47">
        <v>6</v>
      </c>
      <c r="C196" s="47">
        <v>3</v>
      </c>
      <c r="D196" s="47">
        <v>3</v>
      </c>
      <c r="E196" s="37">
        <v>20.9222</v>
      </c>
      <c r="F1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6"/>
      <c r="H196"/>
      <c r="I196"/>
    </row>
    <row r="197" spans="1:9" x14ac:dyDescent="0.25">
      <c r="A197" s="29">
        <v>45812</v>
      </c>
      <c r="B197" s="47">
        <v>6</v>
      </c>
      <c r="C197" s="47">
        <v>3</v>
      </c>
      <c r="D197" s="47">
        <v>4</v>
      </c>
      <c r="E197" s="37">
        <v>22.3779</v>
      </c>
      <c r="F1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7"/>
      <c r="H197"/>
      <c r="I197"/>
    </row>
    <row r="198" spans="1:9" x14ac:dyDescent="0.25">
      <c r="A198" s="29">
        <v>45812</v>
      </c>
      <c r="B198" s="47">
        <v>6</v>
      </c>
      <c r="C198" s="47">
        <v>3</v>
      </c>
      <c r="D198" s="47">
        <v>5</v>
      </c>
      <c r="E198" s="37">
        <v>30.5321</v>
      </c>
      <c r="F1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8"/>
      <c r="H198"/>
      <c r="I198"/>
    </row>
    <row r="199" spans="1:9" x14ac:dyDescent="0.25">
      <c r="A199" s="29">
        <v>45812</v>
      </c>
      <c r="B199" s="47">
        <v>6</v>
      </c>
      <c r="C199" s="47">
        <v>3</v>
      </c>
      <c r="D199" s="47">
        <v>6</v>
      </c>
      <c r="E199" s="37">
        <v>29.916699999999999</v>
      </c>
      <c r="F1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9"/>
      <c r="H199"/>
      <c r="I199"/>
    </row>
    <row r="200" spans="1:9" x14ac:dyDescent="0.25">
      <c r="A200" s="29">
        <v>45812</v>
      </c>
      <c r="B200" s="47">
        <v>6</v>
      </c>
      <c r="C200" s="47">
        <v>3</v>
      </c>
      <c r="D200" s="47">
        <v>7</v>
      </c>
      <c r="E200" s="37">
        <v>23.418299999999999</v>
      </c>
      <c r="F2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0"/>
      <c r="H200"/>
      <c r="I200"/>
    </row>
    <row r="201" spans="1:9" x14ac:dyDescent="0.25">
      <c r="A201" s="29">
        <v>45812</v>
      </c>
      <c r="B201" s="47">
        <v>6</v>
      </c>
      <c r="C201" s="47">
        <v>3</v>
      </c>
      <c r="D201" s="47">
        <v>8</v>
      </c>
      <c r="E201" s="37">
        <v>18.966699999999999</v>
      </c>
      <c r="F2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1"/>
      <c r="H201"/>
      <c r="I201"/>
    </row>
    <row r="202" spans="1:9" x14ac:dyDescent="0.25">
      <c r="A202" s="29">
        <v>45812</v>
      </c>
      <c r="B202" s="47">
        <v>6</v>
      </c>
      <c r="C202" s="47">
        <v>3</v>
      </c>
      <c r="D202" s="47">
        <v>9</v>
      </c>
      <c r="E202" s="37">
        <v>16.840399999999999</v>
      </c>
      <c r="F2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2"/>
      <c r="H202"/>
      <c r="I202"/>
    </row>
    <row r="203" spans="1:9" x14ac:dyDescent="0.25">
      <c r="A203" s="29">
        <v>45812</v>
      </c>
      <c r="B203" s="47">
        <v>6</v>
      </c>
      <c r="C203" s="47">
        <v>3</v>
      </c>
      <c r="D203" s="47">
        <v>10</v>
      </c>
      <c r="E203" s="37">
        <v>20.537199999999999</v>
      </c>
      <c r="F2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3"/>
      <c r="H203"/>
      <c r="I203"/>
    </row>
    <row r="204" spans="1:9" x14ac:dyDescent="0.25">
      <c r="A204" s="29">
        <v>45812</v>
      </c>
      <c r="B204" s="47">
        <v>6</v>
      </c>
      <c r="C204" s="47">
        <v>3</v>
      </c>
      <c r="D204" s="47">
        <v>11</v>
      </c>
      <c r="E204" s="37">
        <v>20.117999999999999</v>
      </c>
      <c r="F2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4"/>
      <c r="H204"/>
      <c r="I204"/>
    </row>
    <row r="205" spans="1:9" x14ac:dyDescent="0.25">
      <c r="A205" s="29">
        <v>45812</v>
      </c>
      <c r="B205" s="47">
        <v>6</v>
      </c>
      <c r="C205" s="47">
        <v>3</v>
      </c>
      <c r="D205" s="47">
        <v>12</v>
      </c>
      <c r="E205" s="37">
        <v>18.921700000000001</v>
      </c>
      <c r="F2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5"/>
      <c r="H205"/>
      <c r="I205"/>
    </row>
    <row r="206" spans="1:9" x14ac:dyDescent="0.25">
      <c r="A206" s="29">
        <v>45812</v>
      </c>
      <c r="B206" s="47">
        <v>6</v>
      </c>
      <c r="C206" s="47">
        <v>3</v>
      </c>
      <c r="D206" s="47">
        <v>13</v>
      </c>
      <c r="E206" s="37">
        <v>14.709099999999999</v>
      </c>
      <c r="F2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6"/>
      <c r="H206"/>
      <c r="I206"/>
    </row>
    <row r="207" spans="1:9" x14ac:dyDescent="0.25">
      <c r="A207" s="29">
        <v>45812</v>
      </c>
      <c r="B207" s="47">
        <v>6</v>
      </c>
      <c r="C207" s="47">
        <v>3</v>
      </c>
      <c r="D207" s="47">
        <v>14</v>
      </c>
      <c r="E207" s="37">
        <v>40.637900000000002</v>
      </c>
      <c r="F2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7"/>
      <c r="H207"/>
      <c r="I207"/>
    </row>
    <row r="208" spans="1:9" x14ac:dyDescent="0.25">
      <c r="A208" s="29">
        <v>45812</v>
      </c>
      <c r="B208" s="47">
        <v>6</v>
      </c>
      <c r="C208" s="47">
        <v>3</v>
      </c>
      <c r="D208" s="47">
        <v>15</v>
      </c>
      <c r="E208" s="37">
        <v>21.920400000000001</v>
      </c>
      <c r="F2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8"/>
      <c r="H208"/>
      <c r="I208"/>
    </row>
    <row r="209" spans="1:9" x14ac:dyDescent="0.25">
      <c r="A209" s="29">
        <v>45812</v>
      </c>
      <c r="B209" s="47">
        <v>6</v>
      </c>
      <c r="C209" s="47">
        <v>3</v>
      </c>
      <c r="D209" s="47">
        <v>16</v>
      </c>
      <c r="E209" s="37">
        <v>14.697699999999999</v>
      </c>
      <c r="F20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9"/>
      <c r="H209"/>
      <c r="I209"/>
    </row>
    <row r="210" spans="1:9" x14ac:dyDescent="0.25">
      <c r="A210" s="29">
        <v>45812</v>
      </c>
      <c r="B210" s="47">
        <v>6</v>
      </c>
      <c r="C210" s="47">
        <v>3</v>
      </c>
      <c r="D210" s="47">
        <v>17</v>
      </c>
      <c r="E210" s="37">
        <v>14.9156</v>
      </c>
      <c r="F21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0"/>
      <c r="H210"/>
      <c r="I210"/>
    </row>
    <row r="211" spans="1:9" x14ac:dyDescent="0.25">
      <c r="A211" s="29">
        <v>45812</v>
      </c>
      <c r="B211" s="47">
        <v>6</v>
      </c>
      <c r="C211" s="47">
        <v>3</v>
      </c>
      <c r="D211" s="47">
        <v>18</v>
      </c>
      <c r="E211" s="37">
        <v>50.842700000000001</v>
      </c>
      <c r="F21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1"/>
      <c r="H211"/>
      <c r="I211"/>
    </row>
    <row r="212" spans="1:9" x14ac:dyDescent="0.25">
      <c r="A212" s="29">
        <v>45812</v>
      </c>
      <c r="B212" s="47">
        <v>6</v>
      </c>
      <c r="C212" s="47">
        <v>3</v>
      </c>
      <c r="D212" s="47">
        <v>19</v>
      </c>
      <c r="E212" s="37">
        <v>61.381599999999999</v>
      </c>
      <c r="F21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2"/>
      <c r="H212"/>
      <c r="I212"/>
    </row>
    <row r="213" spans="1:9" x14ac:dyDescent="0.25">
      <c r="A213" s="29">
        <v>45812</v>
      </c>
      <c r="B213" s="47">
        <v>6</v>
      </c>
      <c r="C213" s="47">
        <v>3</v>
      </c>
      <c r="D213" s="47">
        <v>20</v>
      </c>
      <c r="E213" s="37">
        <v>64.104500000000002</v>
      </c>
      <c r="F2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3"/>
      <c r="H213"/>
      <c r="I213"/>
    </row>
    <row r="214" spans="1:9" x14ac:dyDescent="0.25">
      <c r="A214" s="29">
        <v>45812</v>
      </c>
      <c r="B214" s="47">
        <v>6</v>
      </c>
      <c r="C214" s="47">
        <v>3</v>
      </c>
      <c r="D214" s="47">
        <v>21</v>
      </c>
      <c r="E214" s="37">
        <v>45.621899999999997</v>
      </c>
      <c r="F2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4"/>
      <c r="H214"/>
      <c r="I214"/>
    </row>
    <row r="215" spans="1:9" x14ac:dyDescent="0.25">
      <c r="A215" s="29">
        <v>45812</v>
      </c>
      <c r="B215" s="47">
        <v>6</v>
      </c>
      <c r="C215" s="47">
        <v>3</v>
      </c>
      <c r="D215" s="47">
        <v>22</v>
      </c>
      <c r="E215" s="37">
        <v>27.821899999999999</v>
      </c>
      <c r="F2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5"/>
      <c r="H215"/>
      <c r="I215"/>
    </row>
    <row r="216" spans="1:9" x14ac:dyDescent="0.25">
      <c r="A216" s="29">
        <v>45812</v>
      </c>
      <c r="B216" s="47">
        <v>6</v>
      </c>
      <c r="C216" s="47">
        <v>3</v>
      </c>
      <c r="D216" s="47">
        <v>23</v>
      </c>
      <c r="E216" s="37">
        <v>30.975200000000001</v>
      </c>
      <c r="F2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6"/>
      <c r="H216"/>
      <c r="I216"/>
    </row>
    <row r="217" spans="1:9" x14ac:dyDescent="0.25">
      <c r="A217" s="29">
        <v>45812</v>
      </c>
      <c r="B217" s="47">
        <v>6</v>
      </c>
      <c r="C217" s="47">
        <v>3</v>
      </c>
      <c r="D217" s="47">
        <v>24</v>
      </c>
      <c r="E217" s="37">
        <v>31.9236</v>
      </c>
      <c r="F2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7"/>
      <c r="H217"/>
      <c r="I217"/>
    </row>
    <row r="218" spans="1:9" x14ac:dyDescent="0.25">
      <c r="A218" s="29">
        <v>45813</v>
      </c>
      <c r="B218" s="47">
        <v>6</v>
      </c>
      <c r="C218" s="47">
        <v>4</v>
      </c>
      <c r="D218" s="47">
        <v>1</v>
      </c>
      <c r="E218" s="37">
        <v>34.217599999999997</v>
      </c>
      <c r="F2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8"/>
      <c r="H218"/>
      <c r="I218"/>
    </row>
    <row r="219" spans="1:9" x14ac:dyDescent="0.25">
      <c r="A219" s="29">
        <v>45813</v>
      </c>
      <c r="B219" s="47">
        <v>6</v>
      </c>
      <c r="C219" s="47">
        <v>4</v>
      </c>
      <c r="D219" s="47">
        <v>2</v>
      </c>
      <c r="E219" s="37">
        <v>28.2348</v>
      </c>
      <c r="F2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9"/>
      <c r="H219"/>
      <c r="I219"/>
    </row>
    <row r="220" spans="1:9" x14ac:dyDescent="0.25">
      <c r="A220" s="29">
        <v>45813</v>
      </c>
      <c r="B220" s="47">
        <v>6</v>
      </c>
      <c r="C220" s="47">
        <v>4</v>
      </c>
      <c r="D220" s="47">
        <v>3</v>
      </c>
      <c r="E220" s="37">
        <v>29.5473</v>
      </c>
      <c r="F2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0"/>
      <c r="H220"/>
      <c r="I220"/>
    </row>
    <row r="221" spans="1:9" x14ac:dyDescent="0.25">
      <c r="A221" s="29">
        <v>45813</v>
      </c>
      <c r="B221" s="47">
        <v>6</v>
      </c>
      <c r="C221" s="47">
        <v>4</v>
      </c>
      <c r="D221" s="47">
        <v>4</v>
      </c>
      <c r="E221" s="37">
        <v>29.794899999999998</v>
      </c>
      <c r="F2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1"/>
      <c r="H221"/>
      <c r="I221"/>
    </row>
    <row r="222" spans="1:9" x14ac:dyDescent="0.25">
      <c r="A222" s="29">
        <v>45813</v>
      </c>
      <c r="B222" s="47">
        <v>6</v>
      </c>
      <c r="C222" s="47">
        <v>4</v>
      </c>
      <c r="D222" s="47">
        <v>5</v>
      </c>
      <c r="E222" s="37">
        <v>33.025100000000002</v>
      </c>
      <c r="F2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2"/>
      <c r="H222"/>
      <c r="I222"/>
    </row>
    <row r="223" spans="1:9" x14ac:dyDescent="0.25">
      <c r="A223" s="29">
        <v>45813</v>
      </c>
      <c r="B223" s="47">
        <v>6</v>
      </c>
      <c r="C223" s="47">
        <v>4</v>
      </c>
      <c r="D223" s="47">
        <v>6</v>
      </c>
      <c r="E223" s="37">
        <v>33.628500000000003</v>
      </c>
      <c r="F2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3"/>
      <c r="H223"/>
      <c r="I223"/>
    </row>
    <row r="224" spans="1:9" x14ac:dyDescent="0.25">
      <c r="A224" s="29">
        <v>45813</v>
      </c>
      <c r="B224" s="47">
        <v>6</v>
      </c>
      <c r="C224" s="47">
        <v>4</v>
      </c>
      <c r="D224" s="47">
        <v>7</v>
      </c>
      <c r="E224" s="37">
        <v>20.742599999999999</v>
      </c>
      <c r="F2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4"/>
      <c r="H224"/>
      <c r="I224"/>
    </row>
    <row r="225" spans="1:9" x14ac:dyDescent="0.25">
      <c r="A225" s="29">
        <v>45813</v>
      </c>
      <c r="B225" s="47">
        <v>6</v>
      </c>
      <c r="C225" s="47">
        <v>4</v>
      </c>
      <c r="D225" s="47">
        <v>8</v>
      </c>
      <c r="E225" s="37">
        <v>17.4361</v>
      </c>
      <c r="F2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5"/>
      <c r="H225"/>
      <c r="I225"/>
    </row>
    <row r="226" spans="1:9" x14ac:dyDescent="0.25">
      <c r="A226" s="29">
        <v>45813</v>
      </c>
      <c r="B226" s="47">
        <v>6</v>
      </c>
      <c r="C226" s="47">
        <v>4</v>
      </c>
      <c r="D226" s="47">
        <v>9</v>
      </c>
      <c r="E226" s="37">
        <v>15.620900000000001</v>
      </c>
      <c r="F2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6"/>
      <c r="H226"/>
      <c r="I226"/>
    </row>
    <row r="227" spans="1:9" x14ac:dyDescent="0.25">
      <c r="A227" s="29">
        <v>45813</v>
      </c>
      <c r="B227" s="47">
        <v>6</v>
      </c>
      <c r="C227" s="47">
        <v>4</v>
      </c>
      <c r="D227" s="47">
        <v>10</v>
      </c>
      <c r="E227" s="37">
        <v>14.337</v>
      </c>
      <c r="F2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7"/>
      <c r="H227"/>
      <c r="I227"/>
    </row>
    <row r="228" spans="1:9" x14ac:dyDescent="0.25">
      <c r="A228" s="29">
        <v>45813</v>
      </c>
      <c r="B228" s="47">
        <v>6</v>
      </c>
      <c r="C228" s="47">
        <v>4</v>
      </c>
      <c r="D228" s="47">
        <v>11</v>
      </c>
      <c r="E228" s="37">
        <v>15.0312</v>
      </c>
      <c r="F2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8"/>
      <c r="H228"/>
      <c r="I228"/>
    </row>
    <row r="229" spans="1:9" x14ac:dyDescent="0.25">
      <c r="A229" s="29">
        <v>45813</v>
      </c>
      <c r="B229" s="47">
        <v>6</v>
      </c>
      <c r="C229" s="47">
        <v>4</v>
      </c>
      <c r="D229" s="47">
        <v>12</v>
      </c>
      <c r="E229" s="37">
        <v>15.047700000000001</v>
      </c>
      <c r="F2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9"/>
      <c r="H229"/>
      <c r="I229"/>
    </row>
    <row r="230" spans="1:9" x14ac:dyDescent="0.25">
      <c r="A230" s="29">
        <v>45813</v>
      </c>
      <c r="B230" s="47">
        <v>6</v>
      </c>
      <c r="C230" s="47">
        <v>4</v>
      </c>
      <c r="D230" s="47">
        <v>13</v>
      </c>
      <c r="E230" s="37">
        <v>18.646599999999999</v>
      </c>
      <c r="F2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0"/>
      <c r="H230"/>
      <c r="I230"/>
    </row>
    <row r="231" spans="1:9" x14ac:dyDescent="0.25">
      <c r="A231" s="29">
        <v>45813</v>
      </c>
      <c r="B231" s="47">
        <v>6</v>
      </c>
      <c r="C231" s="47">
        <v>4</v>
      </c>
      <c r="D231" s="47">
        <v>14</v>
      </c>
      <c r="E231" s="37">
        <v>21.275700000000001</v>
      </c>
      <c r="F2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1"/>
      <c r="H231"/>
      <c r="I231"/>
    </row>
    <row r="232" spans="1:9" x14ac:dyDescent="0.25">
      <c r="A232" s="29">
        <v>45813</v>
      </c>
      <c r="B232" s="47">
        <v>6</v>
      </c>
      <c r="C232" s="47">
        <v>4</v>
      </c>
      <c r="D232" s="47">
        <v>15</v>
      </c>
      <c r="E232" s="37">
        <v>19.9482</v>
      </c>
      <c r="F2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2"/>
      <c r="H232"/>
      <c r="I232"/>
    </row>
    <row r="233" spans="1:9" x14ac:dyDescent="0.25">
      <c r="A233" s="29">
        <v>45813</v>
      </c>
      <c r="B233" s="47">
        <v>6</v>
      </c>
      <c r="C233" s="47">
        <v>4</v>
      </c>
      <c r="D233" s="47">
        <v>16</v>
      </c>
      <c r="E233" s="37">
        <v>20.777100000000001</v>
      </c>
      <c r="F23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3"/>
      <c r="H233"/>
      <c r="I233"/>
    </row>
    <row r="234" spans="1:9" x14ac:dyDescent="0.25">
      <c r="A234" s="29">
        <v>45813</v>
      </c>
      <c r="B234" s="47">
        <v>6</v>
      </c>
      <c r="C234" s="47">
        <v>4</v>
      </c>
      <c r="D234" s="47">
        <v>17</v>
      </c>
      <c r="E234" s="37">
        <v>23.783799999999999</v>
      </c>
      <c r="F23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4"/>
      <c r="H234"/>
      <c r="I234"/>
    </row>
    <row r="235" spans="1:9" x14ac:dyDescent="0.25">
      <c r="A235" s="29">
        <v>45813</v>
      </c>
      <c r="B235" s="47">
        <v>6</v>
      </c>
      <c r="C235" s="47">
        <v>4</v>
      </c>
      <c r="D235" s="47">
        <v>18</v>
      </c>
      <c r="E235" s="37">
        <v>35.279299999999999</v>
      </c>
      <c r="F23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5"/>
      <c r="H235"/>
      <c r="I235"/>
    </row>
    <row r="236" spans="1:9" x14ac:dyDescent="0.25">
      <c r="A236" s="29">
        <v>45813</v>
      </c>
      <c r="B236" s="47">
        <v>6</v>
      </c>
      <c r="C236" s="47">
        <v>4</v>
      </c>
      <c r="D236" s="47">
        <v>19</v>
      </c>
      <c r="E236" s="37">
        <v>41.919199999999996</v>
      </c>
      <c r="F23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6"/>
      <c r="H236"/>
      <c r="I236"/>
    </row>
    <row r="237" spans="1:9" x14ac:dyDescent="0.25">
      <c r="A237" s="29">
        <v>45813</v>
      </c>
      <c r="B237" s="47">
        <v>6</v>
      </c>
      <c r="C237" s="47">
        <v>4</v>
      </c>
      <c r="D237" s="47">
        <v>20</v>
      </c>
      <c r="E237" s="37">
        <v>34.399500000000003</v>
      </c>
      <c r="F2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7"/>
      <c r="H237"/>
      <c r="I237"/>
    </row>
    <row r="238" spans="1:9" x14ac:dyDescent="0.25">
      <c r="A238" s="29">
        <v>45813</v>
      </c>
      <c r="B238" s="47">
        <v>6</v>
      </c>
      <c r="C238" s="47">
        <v>4</v>
      </c>
      <c r="D238" s="47">
        <v>21</v>
      </c>
      <c r="E238" s="37">
        <v>31.968399999999999</v>
      </c>
      <c r="F2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8"/>
      <c r="H238"/>
      <c r="I238"/>
    </row>
    <row r="239" spans="1:9" x14ac:dyDescent="0.25">
      <c r="A239" s="29">
        <v>45813</v>
      </c>
      <c r="B239" s="47">
        <v>6</v>
      </c>
      <c r="C239" s="47">
        <v>4</v>
      </c>
      <c r="D239" s="47">
        <v>22</v>
      </c>
      <c r="E239" s="37">
        <v>27.867999999999999</v>
      </c>
      <c r="F2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9"/>
      <c r="H239"/>
      <c r="I239"/>
    </row>
    <row r="240" spans="1:9" x14ac:dyDescent="0.25">
      <c r="A240" s="29">
        <v>45813</v>
      </c>
      <c r="B240" s="47">
        <v>6</v>
      </c>
      <c r="C240" s="47">
        <v>4</v>
      </c>
      <c r="D240" s="47">
        <v>23</v>
      </c>
      <c r="E240" s="37">
        <v>29.820699999999999</v>
      </c>
      <c r="F2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0"/>
      <c r="H240"/>
      <c r="I240"/>
    </row>
    <row r="241" spans="1:9" x14ac:dyDescent="0.25">
      <c r="A241" s="29">
        <v>45813</v>
      </c>
      <c r="B241" s="47">
        <v>6</v>
      </c>
      <c r="C241" s="47">
        <v>4</v>
      </c>
      <c r="D241" s="47">
        <v>24</v>
      </c>
      <c r="E241" s="37">
        <v>31.250599999999999</v>
      </c>
      <c r="F2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1"/>
      <c r="H241"/>
      <c r="I241"/>
    </row>
    <row r="242" spans="1:9" x14ac:dyDescent="0.25">
      <c r="A242" s="29">
        <v>45814</v>
      </c>
      <c r="B242" s="47">
        <v>6</v>
      </c>
      <c r="C242" s="47">
        <v>5</v>
      </c>
      <c r="D242" s="47">
        <v>1</v>
      </c>
      <c r="E242" s="37">
        <v>35.138399999999997</v>
      </c>
      <c r="F2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2"/>
      <c r="H242"/>
      <c r="I242"/>
    </row>
    <row r="243" spans="1:9" x14ac:dyDescent="0.25">
      <c r="A243" s="29">
        <v>45814</v>
      </c>
      <c r="B243" s="47">
        <v>6</v>
      </c>
      <c r="C243" s="47">
        <v>5</v>
      </c>
      <c r="D243" s="47">
        <v>2</v>
      </c>
      <c r="E243" s="37">
        <v>29.300899999999999</v>
      </c>
      <c r="F2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3"/>
      <c r="H243"/>
      <c r="I243"/>
    </row>
    <row r="244" spans="1:9" x14ac:dyDescent="0.25">
      <c r="A244" s="29">
        <v>45814</v>
      </c>
      <c r="B244" s="47">
        <v>6</v>
      </c>
      <c r="C244" s="47">
        <v>5</v>
      </c>
      <c r="D244" s="47">
        <v>3</v>
      </c>
      <c r="E244" s="37">
        <v>29.3917</v>
      </c>
      <c r="F2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4"/>
      <c r="H244"/>
      <c r="I244"/>
    </row>
    <row r="245" spans="1:9" x14ac:dyDescent="0.25">
      <c r="A245" s="29">
        <v>45814</v>
      </c>
      <c r="B245" s="47">
        <v>6</v>
      </c>
      <c r="C245" s="47">
        <v>5</v>
      </c>
      <c r="D245" s="47">
        <v>4</v>
      </c>
      <c r="E245" s="37">
        <v>30.201599999999999</v>
      </c>
      <c r="F2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5"/>
      <c r="H245"/>
      <c r="I245"/>
    </row>
    <row r="246" spans="1:9" x14ac:dyDescent="0.25">
      <c r="A246" s="29">
        <v>45814</v>
      </c>
      <c r="B246" s="47">
        <v>6</v>
      </c>
      <c r="C246" s="47">
        <v>5</v>
      </c>
      <c r="D246" s="47">
        <v>5</v>
      </c>
      <c r="E246" s="37">
        <v>30.095099999999999</v>
      </c>
      <c r="F2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6"/>
      <c r="H246"/>
      <c r="I246"/>
    </row>
    <row r="247" spans="1:9" x14ac:dyDescent="0.25">
      <c r="A247" s="29">
        <v>45814</v>
      </c>
      <c r="B247" s="47">
        <v>6</v>
      </c>
      <c r="C247" s="47">
        <v>5</v>
      </c>
      <c r="D247" s="47">
        <v>6</v>
      </c>
      <c r="E247" s="37">
        <v>28.437799999999999</v>
      </c>
      <c r="F2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7"/>
      <c r="H247"/>
      <c r="I247"/>
    </row>
    <row r="248" spans="1:9" x14ac:dyDescent="0.25">
      <c r="A248" s="29">
        <v>45814</v>
      </c>
      <c r="B248" s="47">
        <v>6</v>
      </c>
      <c r="C248" s="47">
        <v>5</v>
      </c>
      <c r="D248" s="47">
        <v>7</v>
      </c>
      <c r="E248" s="37">
        <v>18.734500000000001</v>
      </c>
      <c r="F2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8"/>
      <c r="H248"/>
      <c r="I248"/>
    </row>
    <row r="249" spans="1:9" x14ac:dyDescent="0.25">
      <c r="A249" s="29">
        <v>45814</v>
      </c>
      <c r="B249" s="47">
        <v>6</v>
      </c>
      <c r="C249" s="47">
        <v>5</v>
      </c>
      <c r="D249" s="47">
        <v>8</v>
      </c>
      <c r="E249" s="37">
        <v>20.664300000000001</v>
      </c>
      <c r="F2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9"/>
      <c r="H249"/>
      <c r="I249"/>
    </row>
    <row r="250" spans="1:9" x14ac:dyDescent="0.25">
      <c r="A250" s="29">
        <v>45814</v>
      </c>
      <c r="B250" s="47">
        <v>6</v>
      </c>
      <c r="C250" s="47">
        <v>5</v>
      </c>
      <c r="D250" s="47">
        <v>9</v>
      </c>
      <c r="E250" s="37">
        <v>24.282499999999999</v>
      </c>
      <c r="F2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0"/>
      <c r="H250"/>
      <c r="I250"/>
    </row>
    <row r="251" spans="1:9" x14ac:dyDescent="0.25">
      <c r="A251" s="29">
        <v>45814</v>
      </c>
      <c r="B251" s="47">
        <v>6</v>
      </c>
      <c r="C251" s="47">
        <v>5</v>
      </c>
      <c r="D251" s="47">
        <v>10</v>
      </c>
      <c r="E251" s="37">
        <v>26.366099999999999</v>
      </c>
      <c r="F2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1"/>
      <c r="H251"/>
      <c r="I251"/>
    </row>
    <row r="252" spans="1:9" x14ac:dyDescent="0.25">
      <c r="A252" s="29">
        <v>45814</v>
      </c>
      <c r="B252" s="47">
        <v>6</v>
      </c>
      <c r="C252" s="47">
        <v>5</v>
      </c>
      <c r="D252" s="47">
        <v>11</v>
      </c>
      <c r="E252" s="37">
        <v>24.411999999999999</v>
      </c>
      <c r="F2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2"/>
      <c r="H252"/>
      <c r="I252"/>
    </row>
    <row r="253" spans="1:9" x14ac:dyDescent="0.25">
      <c r="A253" s="29">
        <v>45814</v>
      </c>
      <c r="B253" s="47">
        <v>6</v>
      </c>
      <c r="C253" s="47">
        <v>5</v>
      </c>
      <c r="D253" s="47">
        <v>12</v>
      </c>
      <c r="E253" s="37">
        <v>22.367999999999999</v>
      </c>
      <c r="F2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3"/>
      <c r="H253"/>
      <c r="I253"/>
    </row>
    <row r="254" spans="1:9" x14ac:dyDescent="0.25">
      <c r="A254" s="29">
        <v>45814</v>
      </c>
      <c r="B254" s="47">
        <v>6</v>
      </c>
      <c r="C254" s="47">
        <v>5</v>
      </c>
      <c r="D254" s="47">
        <v>13</v>
      </c>
      <c r="E254" s="37">
        <v>22.980799999999999</v>
      </c>
      <c r="F2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4"/>
      <c r="H254"/>
      <c r="I254"/>
    </row>
    <row r="255" spans="1:9" x14ac:dyDescent="0.25">
      <c r="A255" s="29">
        <v>45814</v>
      </c>
      <c r="B255" s="47">
        <v>6</v>
      </c>
      <c r="C255" s="47">
        <v>5</v>
      </c>
      <c r="D255" s="47">
        <v>14</v>
      </c>
      <c r="E255" s="37">
        <v>20.906500000000001</v>
      </c>
      <c r="F2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5"/>
      <c r="H255"/>
      <c r="I255"/>
    </row>
    <row r="256" spans="1:9" x14ac:dyDescent="0.25">
      <c r="A256" s="29">
        <v>45814</v>
      </c>
      <c r="B256" s="47">
        <v>6</v>
      </c>
      <c r="C256" s="47">
        <v>5</v>
      </c>
      <c r="D256" s="47">
        <v>15</v>
      </c>
      <c r="E256" s="37">
        <v>34.159399999999998</v>
      </c>
      <c r="F2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6"/>
      <c r="H256"/>
      <c r="I256"/>
    </row>
    <row r="257" spans="1:9" x14ac:dyDescent="0.25">
      <c r="A257" s="29">
        <v>45814</v>
      </c>
      <c r="B257" s="47">
        <v>6</v>
      </c>
      <c r="C257" s="47">
        <v>5</v>
      </c>
      <c r="D257" s="47">
        <v>16</v>
      </c>
      <c r="E257" s="37">
        <v>41.652500000000003</v>
      </c>
      <c r="F25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7"/>
      <c r="H257"/>
      <c r="I257"/>
    </row>
    <row r="258" spans="1:9" x14ac:dyDescent="0.25">
      <c r="A258" s="29">
        <v>45814</v>
      </c>
      <c r="B258" s="47">
        <v>6</v>
      </c>
      <c r="C258" s="47">
        <v>5</v>
      </c>
      <c r="D258" s="47">
        <v>17</v>
      </c>
      <c r="E258" s="37">
        <v>43.052100000000003</v>
      </c>
      <c r="F25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8"/>
      <c r="H258"/>
      <c r="I258"/>
    </row>
    <row r="259" spans="1:9" x14ac:dyDescent="0.25">
      <c r="A259" s="29">
        <v>45814</v>
      </c>
      <c r="B259" s="47">
        <v>6</v>
      </c>
      <c r="C259" s="47">
        <v>5</v>
      </c>
      <c r="D259" s="47">
        <v>18</v>
      </c>
      <c r="E259" s="37">
        <v>59.136600000000001</v>
      </c>
      <c r="F25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9"/>
      <c r="H259"/>
      <c r="I259"/>
    </row>
    <row r="260" spans="1:9" x14ac:dyDescent="0.25">
      <c r="A260" s="29">
        <v>45814</v>
      </c>
      <c r="B260" s="47">
        <v>6</v>
      </c>
      <c r="C260" s="47">
        <v>5</v>
      </c>
      <c r="D260" s="47">
        <v>19</v>
      </c>
      <c r="E260" s="37">
        <v>55.491199999999999</v>
      </c>
      <c r="F26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60"/>
      <c r="H260"/>
      <c r="I260"/>
    </row>
    <row r="261" spans="1:9" x14ac:dyDescent="0.25">
      <c r="A261" s="29">
        <v>45814</v>
      </c>
      <c r="B261" s="47">
        <v>6</v>
      </c>
      <c r="C261" s="47">
        <v>5</v>
      </c>
      <c r="D261" s="47">
        <v>20</v>
      </c>
      <c r="E261" s="37">
        <v>39.750500000000002</v>
      </c>
      <c r="F2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1"/>
      <c r="H261"/>
      <c r="I261"/>
    </row>
    <row r="262" spans="1:9" x14ac:dyDescent="0.25">
      <c r="A262" s="29">
        <v>45814</v>
      </c>
      <c r="B262" s="47">
        <v>6</v>
      </c>
      <c r="C262" s="47">
        <v>5</v>
      </c>
      <c r="D262" s="47">
        <v>21</v>
      </c>
      <c r="E262" s="37">
        <v>30.519400000000001</v>
      </c>
      <c r="F2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2"/>
      <c r="H262"/>
      <c r="I262"/>
    </row>
    <row r="263" spans="1:9" x14ac:dyDescent="0.25">
      <c r="A263" s="29">
        <v>45814</v>
      </c>
      <c r="B263" s="47">
        <v>6</v>
      </c>
      <c r="C263" s="47">
        <v>5</v>
      </c>
      <c r="D263" s="47">
        <v>22</v>
      </c>
      <c r="E263" s="37">
        <v>25.933900000000001</v>
      </c>
      <c r="F2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3"/>
      <c r="H263"/>
      <c r="I263"/>
    </row>
    <row r="264" spans="1:9" x14ac:dyDescent="0.25">
      <c r="A264" s="29">
        <v>45814</v>
      </c>
      <c r="B264" s="47">
        <v>6</v>
      </c>
      <c r="C264" s="47">
        <v>5</v>
      </c>
      <c r="D264" s="47">
        <v>23</v>
      </c>
      <c r="E264" s="37">
        <v>28.848500000000001</v>
      </c>
      <c r="F2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4"/>
      <c r="H264"/>
      <c r="I264"/>
    </row>
    <row r="265" spans="1:9" x14ac:dyDescent="0.25">
      <c r="A265" s="29">
        <v>45814</v>
      </c>
      <c r="B265" s="47">
        <v>6</v>
      </c>
      <c r="C265" s="47">
        <v>5</v>
      </c>
      <c r="D265" s="47">
        <v>24</v>
      </c>
      <c r="E265" s="37">
        <v>27.557099999999998</v>
      </c>
      <c r="F2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5"/>
      <c r="H265"/>
      <c r="I265"/>
    </row>
    <row r="266" spans="1:9" x14ac:dyDescent="0.25">
      <c r="A266" s="29">
        <v>45815</v>
      </c>
      <c r="B266" s="47">
        <v>6</v>
      </c>
      <c r="C266" s="47">
        <v>6</v>
      </c>
      <c r="D266" s="47">
        <v>1</v>
      </c>
      <c r="E266" s="37">
        <v>28.809799999999999</v>
      </c>
      <c r="F2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6"/>
      <c r="H266"/>
      <c r="I266"/>
    </row>
    <row r="267" spans="1:9" x14ac:dyDescent="0.25">
      <c r="A267" s="29">
        <v>45815</v>
      </c>
      <c r="B267" s="47">
        <v>6</v>
      </c>
      <c r="C267" s="47">
        <v>6</v>
      </c>
      <c r="D267" s="47">
        <v>2</v>
      </c>
      <c r="E267" s="37">
        <v>24.690999999999999</v>
      </c>
      <c r="F2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7"/>
      <c r="H267"/>
      <c r="I267"/>
    </row>
    <row r="268" spans="1:9" x14ac:dyDescent="0.25">
      <c r="A268" s="29">
        <v>45815</v>
      </c>
      <c r="B268" s="47">
        <v>6</v>
      </c>
      <c r="C268" s="47">
        <v>6</v>
      </c>
      <c r="D268" s="47">
        <v>3</v>
      </c>
      <c r="E268" s="37">
        <v>24.718800000000002</v>
      </c>
      <c r="F2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8"/>
      <c r="H268"/>
      <c r="I268"/>
    </row>
    <row r="269" spans="1:9" x14ac:dyDescent="0.25">
      <c r="A269" s="29">
        <v>45815</v>
      </c>
      <c r="B269" s="47">
        <v>6</v>
      </c>
      <c r="C269" s="47">
        <v>6</v>
      </c>
      <c r="D269" s="47">
        <v>4</v>
      </c>
      <c r="E269" s="37">
        <v>24.0184</v>
      </c>
      <c r="F2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9"/>
      <c r="H269"/>
      <c r="I269"/>
    </row>
    <row r="270" spans="1:9" x14ac:dyDescent="0.25">
      <c r="A270" s="29">
        <v>45815</v>
      </c>
      <c r="B270" s="47">
        <v>6</v>
      </c>
      <c r="C270" s="47">
        <v>6</v>
      </c>
      <c r="D270" s="47">
        <v>5</v>
      </c>
      <c r="E270" s="37">
        <v>22.519400000000001</v>
      </c>
      <c r="F2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0"/>
      <c r="H270"/>
      <c r="I270"/>
    </row>
    <row r="271" spans="1:9" x14ac:dyDescent="0.25">
      <c r="A271" s="29">
        <v>45815</v>
      </c>
      <c r="B271" s="47">
        <v>6</v>
      </c>
      <c r="C271" s="47">
        <v>6</v>
      </c>
      <c r="D271" s="47">
        <v>6</v>
      </c>
      <c r="E271" s="37">
        <v>23.293600000000001</v>
      </c>
      <c r="F2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1"/>
      <c r="H271"/>
      <c r="I271"/>
    </row>
    <row r="272" spans="1:9" x14ac:dyDescent="0.25">
      <c r="A272" s="29">
        <v>45815</v>
      </c>
      <c r="B272" s="47">
        <v>6</v>
      </c>
      <c r="C272" s="47">
        <v>6</v>
      </c>
      <c r="D272" s="47">
        <v>7</v>
      </c>
      <c r="E272" s="37">
        <v>20.798300000000001</v>
      </c>
      <c r="F2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2"/>
      <c r="H272"/>
      <c r="I272"/>
    </row>
    <row r="273" spans="1:9" x14ac:dyDescent="0.25">
      <c r="A273" s="29">
        <v>45815</v>
      </c>
      <c r="B273" s="47">
        <v>6</v>
      </c>
      <c r="C273" s="47">
        <v>6</v>
      </c>
      <c r="D273" s="47">
        <v>8</v>
      </c>
      <c r="E273" s="37">
        <v>9.9370999999999992</v>
      </c>
      <c r="F2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3"/>
      <c r="H273"/>
      <c r="I273"/>
    </row>
    <row r="274" spans="1:9" x14ac:dyDescent="0.25">
      <c r="A274" s="29">
        <v>45815</v>
      </c>
      <c r="B274" s="47">
        <v>6</v>
      </c>
      <c r="C274" s="47">
        <v>6</v>
      </c>
      <c r="D274" s="47">
        <v>9</v>
      </c>
      <c r="E274" s="37">
        <v>3.9346999999999999</v>
      </c>
      <c r="F2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4"/>
      <c r="H274"/>
      <c r="I274"/>
    </row>
    <row r="275" spans="1:9" x14ac:dyDescent="0.25">
      <c r="A275" s="29">
        <v>45815</v>
      </c>
      <c r="B275" s="47">
        <v>6</v>
      </c>
      <c r="C275" s="47">
        <v>6</v>
      </c>
      <c r="D275" s="47">
        <v>10</v>
      </c>
      <c r="E275" s="37">
        <v>12.0656</v>
      </c>
      <c r="F2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5"/>
      <c r="H275"/>
      <c r="I275"/>
    </row>
    <row r="276" spans="1:9" x14ac:dyDescent="0.25">
      <c r="A276" s="29">
        <v>45815</v>
      </c>
      <c r="B276" s="47">
        <v>6</v>
      </c>
      <c r="C276" s="47">
        <v>6</v>
      </c>
      <c r="D276" s="47">
        <v>11</v>
      </c>
      <c r="E276" s="37">
        <v>11.1137</v>
      </c>
      <c r="F2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6"/>
      <c r="H276"/>
      <c r="I276"/>
    </row>
    <row r="277" spans="1:9" x14ac:dyDescent="0.25">
      <c r="A277" s="29">
        <v>45815</v>
      </c>
      <c r="B277" s="47">
        <v>6</v>
      </c>
      <c r="C277" s="47">
        <v>6</v>
      </c>
      <c r="D277" s="47">
        <v>12</v>
      </c>
      <c r="E277" s="37">
        <v>10.521100000000001</v>
      </c>
      <c r="F2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7"/>
      <c r="H277"/>
      <c r="I277"/>
    </row>
    <row r="278" spans="1:9" x14ac:dyDescent="0.25">
      <c r="A278" s="29">
        <v>45815</v>
      </c>
      <c r="B278" s="47">
        <v>6</v>
      </c>
      <c r="C278" s="47">
        <v>6</v>
      </c>
      <c r="D278" s="47">
        <v>13</v>
      </c>
      <c r="E278" s="37">
        <v>9.0551999999999992</v>
      </c>
      <c r="F2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8"/>
      <c r="H278"/>
      <c r="I278"/>
    </row>
    <row r="279" spans="1:9" x14ac:dyDescent="0.25">
      <c r="A279" s="29">
        <v>45815</v>
      </c>
      <c r="B279" s="47">
        <v>6</v>
      </c>
      <c r="C279" s="47">
        <v>6</v>
      </c>
      <c r="D279" s="47">
        <v>14</v>
      </c>
      <c r="E279" s="37">
        <v>19.089500000000001</v>
      </c>
      <c r="F2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9"/>
      <c r="H279"/>
      <c r="I279"/>
    </row>
    <row r="280" spans="1:9" x14ac:dyDescent="0.25">
      <c r="A280" s="29">
        <v>45815</v>
      </c>
      <c r="B280" s="47">
        <v>6</v>
      </c>
      <c r="C280" s="47">
        <v>6</v>
      </c>
      <c r="D280" s="47">
        <v>15</v>
      </c>
      <c r="E280" s="37">
        <v>33.480400000000003</v>
      </c>
      <c r="F2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0"/>
      <c r="H280"/>
      <c r="I280"/>
    </row>
    <row r="281" spans="1:9" x14ac:dyDescent="0.25">
      <c r="A281" s="29">
        <v>45815</v>
      </c>
      <c r="B281" s="47">
        <v>6</v>
      </c>
      <c r="C281" s="47">
        <v>6</v>
      </c>
      <c r="D281" s="47">
        <v>16</v>
      </c>
      <c r="E281" s="37">
        <v>32.6175</v>
      </c>
      <c r="F2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1"/>
      <c r="H281"/>
      <c r="I281"/>
    </row>
    <row r="282" spans="1:9" x14ac:dyDescent="0.25">
      <c r="A282" s="29">
        <v>45815</v>
      </c>
      <c r="B282" s="47">
        <v>6</v>
      </c>
      <c r="C282" s="47">
        <v>6</v>
      </c>
      <c r="D282" s="47">
        <v>17</v>
      </c>
      <c r="E282" s="37">
        <v>43.685600000000001</v>
      </c>
      <c r="F2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2"/>
      <c r="H282"/>
      <c r="I282"/>
    </row>
    <row r="283" spans="1:9" x14ac:dyDescent="0.25">
      <c r="A283" s="29">
        <v>45815</v>
      </c>
      <c r="B283" s="47">
        <v>6</v>
      </c>
      <c r="C283" s="47">
        <v>6</v>
      </c>
      <c r="D283" s="47">
        <v>18</v>
      </c>
      <c r="E283" s="37">
        <v>51.58</v>
      </c>
      <c r="F2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3"/>
      <c r="H283"/>
      <c r="I283"/>
    </row>
    <row r="284" spans="1:9" x14ac:dyDescent="0.25">
      <c r="A284" s="29">
        <v>45815</v>
      </c>
      <c r="B284" s="47">
        <v>6</v>
      </c>
      <c r="C284" s="47">
        <v>6</v>
      </c>
      <c r="D284" s="47">
        <v>19</v>
      </c>
      <c r="E284" s="37">
        <v>55.094799999999999</v>
      </c>
      <c r="F2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4"/>
      <c r="H284"/>
      <c r="I284"/>
    </row>
    <row r="285" spans="1:9" x14ac:dyDescent="0.25">
      <c r="A285" s="29">
        <v>45815</v>
      </c>
      <c r="B285" s="47">
        <v>6</v>
      </c>
      <c r="C285" s="47">
        <v>6</v>
      </c>
      <c r="D285" s="47">
        <v>20</v>
      </c>
      <c r="E285" s="37">
        <v>66.630799999999994</v>
      </c>
      <c r="F2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5"/>
      <c r="H285"/>
      <c r="I285"/>
    </row>
    <row r="286" spans="1:9" x14ac:dyDescent="0.25">
      <c r="A286" s="29">
        <v>45815</v>
      </c>
      <c r="B286" s="47">
        <v>6</v>
      </c>
      <c r="C286" s="47">
        <v>6</v>
      </c>
      <c r="D286" s="47">
        <v>21</v>
      </c>
      <c r="E286" s="37">
        <v>46.834699999999998</v>
      </c>
      <c r="F2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6"/>
      <c r="H286"/>
      <c r="I286"/>
    </row>
    <row r="287" spans="1:9" x14ac:dyDescent="0.25">
      <c r="A287" s="29">
        <v>45815</v>
      </c>
      <c r="B287" s="47">
        <v>6</v>
      </c>
      <c r="C287" s="47">
        <v>6</v>
      </c>
      <c r="D287" s="47">
        <v>22</v>
      </c>
      <c r="E287" s="37">
        <v>27.860199999999999</v>
      </c>
      <c r="F2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7"/>
      <c r="H287"/>
      <c r="I287"/>
    </row>
    <row r="288" spans="1:9" x14ac:dyDescent="0.25">
      <c r="A288" s="29">
        <v>45815</v>
      </c>
      <c r="B288" s="47">
        <v>6</v>
      </c>
      <c r="C288" s="47">
        <v>6</v>
      </c>
      <c r="D288" s="47">
        <v>23</v>
      </c>
      <c r="E288" s="37">
        <v>30.089500000000001</v>
      </c>
      <c r="F2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8"/>
      <c r="H288"/>
      <c r="I288"/>
    </row>
    <row r="289" spans="1:9" x14ac:dyDescent="0.25">
      <c r="A289" s="29">
        <v>45815</v>
      </c>
      <c r="B289" s="47">
        <v>6</v>
      </c>
      <c r="C289" s="47">
        <v>6</v>
      </c>
      <c r="D289" s="47">
        <v>24</v>
      </c>
      <c r="E289" s="37">
        <v>30.008700000000001</v>
      </c>
      <c r="F2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9"/>
      <c r="H289"/>
      <c r="I289"/>
    </row>
    <row r="290" spans="1:9" x14ac:dyDescent="0.25">
      <c r="A290" s="29">
        <v>45816</v>
      </c>
      <c r="B290" s="47">
        <v>6</v>
      </c>
      <c r="C290" s="47">
        <v>7</v>
      </c>
      <c r="D290" s="47">
        <v>1</v>
      </c>
      <c r="E290" s="37">
        <v>26.982399999999998</v>
      </c>
      <c r="F2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0"/>
      <c r="H290"/>
      <c r="I290"/>
    </row>
    <row r="291" spans="1:9" x14ac:dyDescent="0.25">
      <c r="A291" s="29">
        <v>45816</v>
      </c>
      <c r="B291" s="47">
        <v>6</v>
      </c>
      <c r="C291" s="47">
        <v>7</v>
      </c>
      <c r="D291" s="47">
        <v>2</v>
      </c>
      <c r="E291" s="37">
        <v>27.556699999999999</v>
      </c>
      <c r="F2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1"/>
      <c r="H291"/>
      <c r="I291"/>
    </row>
    <row r="292" spans="1:9" x14ac:dyDescent="0.25">
      <c r="A292" s="29">
        <v>45816</v>
      </c>
      <c r="B292" s="47">
        <v>6</v>
      </c>
      <c r="C292" s="47">
        <v>7</v>
      </c>
      <c r="D292" s="47">
        <v>3</v>
      </c>
      <c r="E292" s="37">
        <v>25.7315</v>
      </c>
      <c r="F2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2"/>
      <c r="H292"/>
      <c r="I292"/>
    </row>
    <row r="293" spans="1:9" x14ac:dyDescent="0.25">
      <c r="A293" s="29">
        <v>45816</v>
      </c>
      <c r="B293" s="47">
        <v>6</v>
      </c>
      <c r="C293" s="47">
        <v>7</v>
      </c>
      <c r="D293" s="47">
        <v>4</v>
      </c>
      <c r="E293" s="37">
        <v>23.289100000000001</v>
      </c>
      <c r="F2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3"/>
      <c r="H293"/>
      <c r="I293"/>
    </row>
    <row r="294" spans="1:9" x14ac:dyDescent="0.25">
      <c r="A294" s="29">
        <v>45816</v>
      </c>
      <c r="B294" s="47">
        <v>6</v>
      </c>
      <c r="C294" s="47">
        <v>7</v>
      </c>
      <c r="D294" s="47">
        <v>5</v>
      </c>
      <c r="E294" s="37">
        <v>24.933700000000002</v>
      </c>
      <c r="F2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4"/>
      <c r="H294"/>
      <c r="I294"/>
    </row>
    <row r="295" spans="1:9" x14ac:dyDescent="0.25">
      <c r="A295" s="29">
        <v>45816</v>
      </c>
      <c r="B295" s="47">
        <v>6</v>
      </c>
      <c r="C295" s="47">
        <v>7</v>
      </c>
      <c r="D295" s="47">
        <v>6</v>
      </c>
      <c r="E295" s="37">
        <v>19.0824</v>
      </c>
      <c r="F2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5"/>
      <c r="H295"/>
      <c r="I295"/>
    </row>
    <row r="296" spans="1:9" x14ac:dyDescent="0.25">
      <c r="A296" s="29">
        <v>45816</v>
      </c>
      <c r="B296" s="47">
        <v>6</v>
      </c>
      <c r="C296" s="47">
        <v>7</v>
      </c>
      <c r="D296" s="47">
        <v>7</v>
      </c>
      <c r="E296" s="37">
        <v>18.738</v>
      </c>
      <c r="F2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6"/>
      <c r="H296"/>
      <c r="I296"/>
    </row>
    <row r="297" spans="1:9" x14ac:dyDescent="0.25">
      <c r="A297" s="29">
        <v>45816</v>
      </c>
      <c r="B297" s="47">
        <v>6</v>
      </c>
      <c r="C297" s="47">
        <v>7</v>
      </c>
      <c r="D297" s="47">
        <v>8</v>
      </c>
      <c r="E297" s="37">
        <v>4.4767000000000001</v>
      </c>
      <c r="F2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7"/>
      <c r="H297"/>
      <c r="I297"/>
    </row>
    <row r="298" spans="1:9" x14ac:dyDescent="0.25">
      <c r="A298" s="29">
        <v>45816</v>
      </c>
      <c r="B298" s="47">
        <v>6</v>
      </c>
      <c r="C298" s="47">
        <v>7</v>
      </c>
      <c r="D298" s="47">
        <v>9</v>
      </c>
      <c r="E298" s="37">
        <v>8.9398</v>
      </c>
      <c r="F2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8"/>
      <c r="H298"/>
      <c r="I298"/>
    </row>
    <row r="299" spans="1:9" x14ac:dyDescent="0.25">
      <c r="A299" s="29">
        <v>45816</v>
      </c>
      <c r="B299" s="47">
        <v>6</v>
      </c>
      <c r="C299" s="47">
        <v>7</v>
      </c>
      <c r="D299" s="47">
        <v>10</v>
      </c>
      <c r="E299" s="37">
        <v>15.336</v>
      </c>
      <c r="F2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9"/>
      <c r="H299"/>
      <c r="I299"/>
    </row>
    <row r="300" spans="1:9" x14ac:dyDescent="0.25">
      <c r="A300" s="29">
        <v>45816</v>
      </c>
      <c r="B300" s="47">
        <v>6</v>
      </c>
      <c r="C300" s="47">
        <v>7</v>
      </c>
      <c r="D300" s="47">
        <v>11</v>
      </c>
      <c r="E300" s="37">
        <v>7.4211999999999998</v>
      </c>
      <c r="F3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0"/>
      <c r="H300"/>
      <c r="I300"/>
    </row>
    <row r="301" spans="1:9" x14ac:dyDescent="0.25">
      <c r="A301" s="29">
        <v>45816</v>
      </c>
      <c r="B301" s="47">
        <v>6</v>
      </c>
      <c r="C301" s="47">
        <v>7</v>
      </c>
      <c r="D301" s="47">
        <v>12</v>
      </c>
      <c r="E301" s="37">
        <v>10.083600000000001</v>
      </c>
      <c r="F3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1"/>
      <c r="H301"/>
      <c r="I301"/>
    </row>
    <row r="302" spans="1:9" x14ac:dyDescent="0.25">
      <c r="A302" s="29">
        <v>45816</v>
      </c>
      <c r="B302" s="47">
        <v>6</v>
      </c>
      <c r="C302" s="47">
        <v>7</v>
      </c>
      <c r="D302" s="47">
        <v>13</v>
      </c>
      <c r="E302" s="37">
        <v>9.6907999999999994</v>
      </c>
      <c r="F3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2"/>
      <c r="H302"/>
      <c r="I302"/>
    </row>
    <row r="303" spans="1:9" x14ac:dyDescent="0.25">
      <c r="A303" s="29">
        <v>45816</v>
      </c>
      <c r="B303" s="47">
        <v>6</v>
      </c>
      <c r="C303" s="47">
        <v>7</v>
      </c>
      <c r="D303" s="47">
        <v>14</v>
      </c>
      <c r="E303" s="37">
        <v>10.5716</v>
      </c>
      <c r="F3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3"/>
      <c r="H303"/>
      <c r="I303"/>
    </row>
    <row r="304" spans="1:9" x14ac:dyDescent="0.25">
      <c r="A304" s="29">
        <v>45816</v>
      </c>
      <c r="B304" s="47">
        <v>6</v>
      </c>
      <c r="C304" s="47">
        <v>7</v>
      </c>
      <c r="D304" s="47">
        <v>15</v>
      </c>
      <c r="E304" s="37">
        <v>11.202999999999999</v>
      </c>
      <c r="F3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4"/>
      <c r="H304"/>
      <c r="I304"/>
    </row>
    <row r="305" spans="1:9" x14ac:dyDescent="0.25">
      <c r="A305" s="29">
        <v>45816</v>
      </c>
      <c r="B305" s="47">
        <v>6</v>
      </c>
      <c r="C305" s="47">
        <v>7</v>
      </c>
      <c r="D305" s="47">
        <v>16</v>
      </c>
      <c r="E305" s="37">
        <v>19.549399999999999</v>
      </c>
      <c r="F3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5"/>
      <c r="H305"/>
      <c r="I305"/>
    </row>
    <row r="306" spans="1:9" x14ac:dyDescent="0.25">
      <c r="A306" s="29">
        <v>45816</v>
      </c>
      <c r="B306" s="47">
        <v>6</v>
      </c>
      <c r="C306" s="47">
        <v>7</v>
      </c>
      <c r="D306" s="47">
        <v>17</v>
      </c>
      <c r="E306" s="37">
        <v>15.680300000000001</v>
      </c>
      <c r="F3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6"/>
      <c r="H306"/>
      <c r="I306"/>
    </row>
    <row r="307" spans="1:9" x14ac:dyDescent="0.25">
      <c r="A307" s="29">
        <v>45816</v>
      </c>
      <c r="B307" s="47">
        <v>6</v>
      </c>
      <c r="C307" s="47">
        <v>7</v>
      </c>
      <c r="D307" s="47">
        <v>18</v>
      </c>
      <c r="E307" s="37">
        <v>53.944600000000001</v>
      </c>
      <c r="F3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7"/>
      <c r="H307"/>
      <c r="I307"/>
    </row>
    <row r="308" spans="1:9" x14ac:dyDescent="0.25">
      <c r="A308" s="29">
        <v>45816</v>
      </c>
      <c r="B308" s="47">
        <v>6</v>
      </c>
      <c r="C308" s="47">
        <v>7</v>
      </c>
      <c r="D308" s="47">
        <v>19</v>
      </c>
      <c r="E308" s="37">
        <v>72.253799999999998</v>
      </c>
      <c r="F3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8"/>
      <c r="H308"/>
      <c r="I308"/>
    </row>
    <row r="309" spans="1:9" x14ac:dyDescent="0.25">
      <c r="A309" s="29">
        <v>45816</v>
      </c>
      <c r="B309" s="47">
        <v>6</v>
      </c>
      <c r="C309" s="47">
        <v>7</v>
      </c>
      <c r="D309" s="47">
        <v>20</v>
      </c>
      <c r="E309" s="37">
        <v>85.642099999999999</v>
      </c>
      <c r="F3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9"/>
      <c r="H309"/>
      <c r="I309"/>
    </row>
    <row r="310" spans="1:9" x14ac:dyDescent="0.25">
      <c r="A310" s="29">
        <v>45816</v>
      </c>
      <c r="B310" s="47">
        <v>6</v>
      </c>
      <c r="C310" s="47">
        <v>7</v>
      </c>
      <c r="D310" s="47">
        <v>21</v>
      </c>
      <c r="E310" s="37">
        <v>76.311199999999999</v>
      </c>
      <c r="F3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0"/>
      <c r="H310"/>
      <c r="I310"/>
    </row>
    <row r="311" spans="1:9" x14ac:dyDescent="0.25">
      <c r="A311" s="29">
        <v>45816</v>
      </c>
      <c r="B311" s="47">
        <v>6</v>
      </c>
      <c r="C311" s="47">
        <v>7</v>
      </c>
      <c r="D311" s="47">
        <v>22</v>
      </c>
      <c r="E311" s="37">
        <v>66.660600000000002</v>
      </c>
      <c r="F3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1"/>
      <c r="H311"/>
      <c r="I311"/>
    </row>
    <row r="312" spans="1:9" x14ac:dyDescent="0.25">
      <c r="A312" s="29">
        <v>45816</v>
      </c>
      <c r="B312" s="47">
        <v>6</v>
      </c>
      <c r="C312" s="47">
        <v>7</v>
      </c>
      <c r="D312" s="47">
        <v>23</v>
      </c>
      <c r="E312" s="37">
        <v>70.487399999999994</v>
      </c>
      <c r="F3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2"/>
      <c r="H312"/>
      <c r="I312"/>
    </row>
    <row r="313" spans="1:9" x14ac:dyDescent="0.25">
      <c r="A313" s="29">
        <v>45816</v>
      </c>
      <c r="B313" s="47">
        <v>6</v>
      </c>
      <c r="C313" s="47">
        <v>7</v>
      </c>
      <c r="D313" s="47">
        <v>24</v>
      </c>
      <c r="E313" s="37">
        <v>140.3921</v>
      </c>
      <c r="F3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3"/>
      <c r="H313"/>
      <c r="I313"/>
    </row>
    <row r="314" spans="1:9" x14ac:dyDescent="0.25">
      <c r="A314" s="29">
        <v>45817</v>
      </c>
      <c r="B314" s="47">
        <v>6</v>
      </c>
      <c r="C314" s="47">
        <v>1</v>
      </c>
      <c r="D314" s="47">
        <v>1</v>
      </c>
      <c r="E314" s="37">
        <v>115.1293</v>
      </c>
      <c r="F3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4"/>
      <c r="H314"/>
      <c r="I314"/>
    </row>
    <row r="315" spans="1:9" x14ac:dyDescent="0.25">
      <c r="A315" s="29">
        <v>45817</v>
      </c>
      <c r="B315" s="47">
        <v>6</v>
      </c>
      <c r="C315" s="47">
        <v>1</v>
      </c>
      <c r="D315" s="47">
        <v>2</v>
      </c>
      <c r="E315" s="37">
        <v>58.108499999999999</v>
      </c>
      <c r="F3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5"/>
      <c r="H315"/>
      <c r="I315"/>
    </row>
    <row r="316" spans="1:9" x14ac:dyDescent="0.25">
      <c r="A316" s="29">
        <v>45817</v>
      </c>
      <c r="B316" s="47">
        <v>6</v>
      </c>
      <c r="C316" s="47">
        <v>1</v>
      </c>
      <c r="D316" s="47">
        <v>3</v>
      </c>
      <c r="E316" s="37">
        <v>16.907800000000002</v>
      </c>
      <c r="F3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6"/>
      <c r="H316"/>
      <c r="I316"/>
    </row>
    <row r="317" spans="1:9" x14ac:dyDescent="0.25">
      <c r="A317" s="29">
        <v>45817</v>
      </c>
      <c r="B317" s="47">
        <v>6</v>
      </c>
      <c r="C317" s="47">
        <v>1</v>
      </c>
      <c r="D317" s="47">
        <v>4</v>
      </c>
      <c r="E317" s="37">
        <v>17.8918</v>
      </c>
      <c r="F3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7"/>
      <c r="H317"/>
      <c r="I317"/>
    </row>
    <row r="318" spans="1:9" x14ac:dyDescent="0.25">
      <c r="A318" s="29">
        <v>45817</v>
      </c>
      <c r="B318" s="47">
        <v>6</v>
      </c>
      <c r="C318" s="47">
        <v>1</v>
      </c>
      <c r="D318" s="47">
        <v>5</v>
      </c>
      <c r="E318" s="37">
        <v>18.474599999999999</v>
      </c>
      <c r="F3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8"/>
      <c r="H318"/>
      <c r="I318"/>
    </row>
    <row r="319" spans="1:9" x14ac:dyDescent="0.25">
      <c r="A319" s="29">
        <v>45817</v>
      </c>
      <c r="B319" s="47">
        <v>6</v>
      </c>
      <c r="C319" s="47">
        <v>1</v>
      </c>
      <c r="D319" s="47">
        <v>6</v>
      </c>
      <c r="E319" s="37">
        <v>19.945399999999999</v>
      </c>
      <c r="F3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9"/>
      <c r="H319"/>
      <c r="I319"/>
    </row>
    <row r="320" spans="1:9" x14ac:dyDescent="0.25">
      <c r="A320" s="29">
        <v>45817</v>
      </c>
      <c r="B320" s="47">
        <v>6</v>
      </c>
      <c r="C320" s="47">
        <v>1</v>
      </c>
      <c r="D320" s="47">
        <v>7</v>
      </c>
      <c r="E320" s="37">
        <v>20.7624</v>
      </c>
      <c r="F3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0"/>
      <c r="H320"/>
      <c r="I320"/>
    </row>
    <row r="321" spans="1:9" x14ac:dyDescent="0.25">
      <c r="A321" s="29">
        <v>45817</v>
      </c>
      <c r="B321" s="47">
        <v>6</v>
      </c>
      <c r="C321" s="47">
        <v>1</v>
      </c>
      <c r="D321" s="47">
        <v>8</v>
      </c>
      <c r="E321" s="37">
        <v>18.549199999999999</v>
      </c>
      <c r="F3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1"/>
      <c r="H321"/>
      <c r="I321"/>
    </row>
    <row r="322" spans="1:9" x14ac:dyDescent="0.25">
      <c r="A322" s="29">
        <v>45817</v>
      </c>
      <c r="B322" s="47">
        <v>6</v>
      </c>
      <c r="C322" s="47">
        <v>1</v>
      </c>
      <c r="D322" s="47">
        <v>9</v>
      </c>
      <c r="E322" s="37">
        <v>20.1708</v>
      </c>
      <c r="F3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2"/>
      <c r="H322"/>
      <c r="I322"/>
    </row>
    <row r="323" spans="1:9" x14ac:dyDescent="0.25">
      <c r="A323" s="29">
        <v>45817</v>
      </c>
      <c r="B323" s="47">
        <v>6</v>
      </c>
      <c r="C323" s="47">
        <v>1</v>
      </c>
      <c r="D323" s="47">
        <v>10</v>
      </c>
      <c r="E323" s="37">
        <v>17.453800000000001</v>
      </c>
      <c r="F3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3"/>
      <c r="H323"/>
      <c r="I323"/>
    </row>
    <row r="324" spans="1:9" x14ac:dyDescent="0.25">
      <c r="A324" s="29">
        <v>45817</v>
      </c>
      <c r="B324" s="47">
        <v>6</v>
      </c>
      <c r="C324" s="47">
        <v>1</v>
      </c>
      <c r="D324" s="47">
        <v>11</v>
      </c>
      <c r="E324" s="37">
        <v>25.5792</v>
      </c>
      <c r="F3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4"/>
      <c r="H324"/>
      <c r="I324"/>
    </row>
    <row r="325" spans="1:9" x14ac:dyDescent="0.25">
      <c r="A325" s="29">
        <v>45817</v>
      </c>
      <c r="B325" s="47">
        <v>6</v>
      </c>
      <c r="C325" s="47">
        <v>1</v>
      </c>
      <c r="D325" s="47">
        <v>12</v>
      </c>
      <c r="E325" s="37">
        <v>22.258299999999998</v>
      </c>
      <c r="F3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5"/>
      <c r="H325"/>
      <c r="I325"/>
    </row>
    <row r="326" spans="1:9" x14ac:dyDescent="0.25">
      <c r="A326" s="29">
        <v>45817</v>
      </c>
      <c r="B326" s="47">
        <v>6</v>
      </c>
      <c r="C326" s="47">
        <v>1</v>
      </c>
      <c r="D326" s="47">
        <v>13</v>
      </c>
      <c r="E326" s="37">
        <v>25.689399999999999</v>
      </c>
      <c r="F3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6"/>
      <c r="H326"/>
      <c r="I326"/>
    </row>
    <row r="327" spans="1:9" x14ac:dyDescent="0.25">
      <c r="A327" s="29">
        <v>45817</v>
      </c>
      <c r="B327" s="47">
        <v>6</v>
      </c>
      <c r="C327" s="47">
        <v>1</v>
      </c>
      <c r="D327" s="47">
        <v>14</v>
      </c>
      <c r="E327" s="37">
        <v>24.385400000000001</v>
      </c>
      <c r="F3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7"/>
      <c r="H327"/>
      <c r="I327"/>
    </row>
    <row r="328" spans="1:9" x14ac:dyDescent="0.25">
      <c r="A328" s="29">
        <v>45817</v>
      </c>
      <c r="B328" s="47">
        <v>6</v>
      </c>
      <c r="C328" s="47">
        <v>1</v>
      </c>
      <c r="D328" s="47">
        <v>15</v>
      </c>
      <c r="E328" s="37">
        <v>22.864799999999999</v>
      </c>
      <c r="F3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8"/>
      <c r="H328"/>
      <c r="I328"/>
    </row>
    <row r="329" spans="1:9" x14ac:dyDescent="0.25">
      <c r="A329" s="29">
        <v>45817</v>
      </c>
      <c r="B329" s="47">
        <v>6</v>
      </c>
      <c r="C329" s="47">
        <v>1</v>
      </c>
      <c r="D329" s="47">
        <v>16</v>
      </c>
      <c r="E329" s="37">
        <v>27.089500000000001</v>
      </c>
      <c r="F32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29"/>
      <c r="H329"/>
      <c r="I329"/>
    </row>
    <row r="330" spans="1:9" x14ac:dyDescent="0.25">
      <c r="A330" s="29">
        <v>45817</v>
      </c>
      <c r="B330" s="47">
        <v>6</v>
      </c>
      <c r="C330" s="47">
        <v>1</v>
      </c>
      <c r="D330" s="47">
        <v>17</v>
      </c>
      <c r="E330" s="37">
        <v>29.252500000000001</v>
      </c>
      <c r="F33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0"/>
      <c r="H330"/>
      <c r="I330"/>
    </row>
    <row r="331" spans="1:9" x14ac:dyDescent="0.25">
      <c r="A331" s="29">
        <v>45817</v>
      </c>
      <c r="B331" s="47">
        <v>6</v>
      </c>
      <c r="C331" s="47">
        <v>1</v>
      </c>
      <c r="D331" s="47">
        <v>18</v>
      </c>
      <c r="E331" s="37">
        <v>32.798299999999998</v>
      </c>
      <c r="F33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1"/>
      <c r="H331"/>
      <c r="I331"/>
    </row>
    <row r="332" spans="1:9" x14ac:dyDescent="0.25">
      <c r="A332" s="29">
        <v>45817</v>
      </c>
      <c r="B332" s="47">
        <v>6</v>
      </c>
      <c r="C332" s="47">
        <v>1</v>
      </c>
      <c r="D332" s="47">
        <v>19</v>
      </c>
      <c r="E332" s="37">
        <v>51.665700000000001</v>
      </c>
      <c r="F33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2"/>
      <c r="H332"/>
      <c r="I332"/>
    </row>
    <row r="333" spans="1:9" x14ac:dyDescent="0.25">
      <c r="A333" s="29">
        <v>45817</v>
      </c>
      <c r="B333" s="47">
        <v>6</v>
      </c>
      <c r="C333" s="47">
        <v>1</v>
      </c>
      <c r="D333" s="47">
        <v>20</v>
      </c>
      <c r="E333" s="37">
        <v>99.237899999999996</v>
      </c>
      <c r="F3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3"/>
      <c r="H333"/>
      <c r="I333"/>
    </row>
    <row r="334" spans="1:9" x14ac:dyDescent="0.25">
      <c r="A334" s="29">
        <v>45817</v>
      </c>
      <c r="B334" s="47">
        <v>6</v>
      </c>
      <c r="C334" s="47">
        <v>1</v>
      </c>
      <c r="D334" s="47">
        <v>21</v>
      </c>
      <c r="E334" s="37">
        <v>72.790099999999995</v>
      </c>
      <c r="F3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4"/>
      <c r="H334"/>
      <c r="I334"/>
    </row>
    <row r="335" spans="1:9" x14ac:dyDescent="0.25">
      <c r="A335" s="29">
        <v>45817</v>
      </c>
      <c r="B335" s="47">
        <v>6</v>
      </c>
      <c r="C335" s="47">
        <v>1</v>
      </c>
      <c r="D335" s="47">
        <v>22</v>
      </c>
      <c r="E335" s="37">
        <v>41.302900000000001</v>
      </c>
      <c r="F3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5"/>
      <c r="H335"/>
      <c r="I335"/>
    </row>
    <row r="336" spans="1:9" x14ac:dyDescent="0.25">
      <c r="A336" s="29">
        <v>45817</v>
      </c>
      <c r="B336" s="47">
        <v>6</v>
      </c>
      <c r="C336" s="47">
        <v>1</v>
      </c>
      <c r="D336" s="47">
        <v>23</v>
      </c>
      <c r="E336" s="37">
        <v>32.945099999999996</v>
      </c>
      <c r="F3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6"/>
      <c r="H336"/>
      <c r="I336"/>
    </row>
    <row r="337" spans="1:9" x14ac:dyDescent="0.25">
      <c r="A337" s="29">
        <v>45817</v>
      </c>
      <c r="B337" s="47">
        <v>6</v>
      </c>
      <c r="C337" s="47">
        <v>1</v>
      </c>
      <c r="D337" s="47">
        <v>24</v>
      </c>
      <c r="E337" s="37">
        <v>34.658799999999999</v>
      </c>
      <c r="F3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7"/>
      <c r="H337"/>
      <c r="I337"/>
    </row>
    <row r="338" spans="1:9" x14ac:dyDescent="0.25">
      <c r="A338" s="29">
        <v>45818</v>
      </c>
      <c r="B338" s="47">
        <v>6</v>
      </c>
      <c r="C338" s="47">
        <v>2</v>
      </c>
      <c r="D338" s="47">
        <v>1</v>
      </c>
      <c r="E338" s="37">
        <v>30.963799999999999</v>
      </c>
      <c r="F3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8"/>
      <c r="H338"/>
      <c r="I338"/>
    </row>
    <row r="339" spans="1:9" x14ac:dyDescent="0.25">
      <c r="A339" s="29">
        <v>45818</v>
      </c>
      <c r="B339" s="47">
        <v>6</v>
      </c>
      <c r="C339" s="47">
        <v>2</v>
      </c>
      <c r="D339" s="47">
        <v>2</v>
      </c>
      <c r="E339" s="37">
        <v>23.051600000000001</v>
      </c>
      <c r="F3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9"/>
      <c r="H339"/>
      <c r="I339"/>
    </row>
    <row r="340" spans="1:9" x14ac:dyDescent="0.25">
      <c r="A340" s="29">
        <v>45818</v>
      </c>
      <c r="B340" s="47">
        <v>6</v>
      </c>
      <c r="C340" s="47">
        <v>2</v>
      </c>
      <c r="D340" s="47">
        <v>3</v>
      </c>
      <c r="E340" s="37">
        <v>29.068100000000001</v>
      </c>
      <c r="F3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0"/>
      <c r="H340"/>
      <c r="I340"/>
    </row>
    <row r="341" spans="1:9" x14ac:dyDescent="0.25">
      <c r="A341" s="29">
        <v>45818</v>
      </c>
      <c r="B341" s="47">
        <v>6</v>
      </c>
      <c r="C341" s="47">
        <v>2</v>
      </c>
      <c r="D341" s="47">
        <v>4</v>
      </c>
      <c r="E341" s="37">
        <v>29.420999999999999</v>
      </c>
      <c r="F3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1"/>
      <c r="H341"/>
      <c r="I341"/>
    </row>
    <row r="342" spans="1:9" x14ac:dyDescent="0.25">
      <c r="A342" s="29">
        <v>45818</v>
      </c>
      <c r="B342" s="47">
        <v>6</v>
      </c>
      <c r="C342" s="47">
        <v>2</v>
      </c>
      <c r="D342" s="47">
        <v>5</v>
      </c>
      <c r="E342" s="37">
        <v>30.741700000000002</v>
      </c>
      <c r="F3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2"/>
      <c r="H342"/>
      <c r="I342"/>
    </row>
    <row r="343" spans="1:9" x14ac:dyDescent="0.25">
      <c r="A343" s="29">
        <v>45818</v>
      </c>
      <c r="B343" s="47">
        <v>6</v>
      </c>
      <c r="C343" s="47">
        <v>2</v>
      </c>
      <c r="D343" s="47">
        <v>6</v>
      </c>
      <c r="E343" s="37">
        <v>24.8781</v>
      </c>
      <c r="F3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3"/>
      <c r="H343"/>
      <c r="I343"/>
    </row>
    <row r="344" spans="1:9" x14ac:dyDescent="0.25">
      <c r="A344" s="29">
        <v>45818</v>
      </c>
      <c r="B344" s="47">
        <v>6</v>
      </c>
      <c r="C344" s="47">
        <v>2</v>
      </c>
      <c r="D344" s="47">
        <v>7</v>
      </c>
      <c r="E344" s="37">
        <v>20.832799999999999</v>
      </c>
      <c r="F3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4"/>
      <c r="H344"/>
      <c r="I344"/>
    </row>
    <row r="345" spans="1:9" x14ac:dyDescent="0.25">
      <c r="A345" s="29">
        <v>45818</v>
      </c>
      <c r="B345" s="47">
        <v>6</v>
      </c>
      <c r="C345" s="47">
        <v>2</v>
      </c>
      <c r="D345" s="47">
        <v>8</v>
      </c>
      <c r="E345" s="37">
        <v>23.714200000000002</v>
      </c>
      <c r="F3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5"/>
      <c r="H345"/>
      <c r="I345"/>
    </row>
    <row r="346" spans="1:9" x14ac:dyDescent="0.25">
      <c r="A346" s="29">
        <v>45818</v>
      </c>
      <c r="B346" s="47">
        <v>6</v>
      </c>
      <c r="C346" s="47">
        <v>2</v>
      </c>
      <c r="D346" s="47">
        <v>9</v>
      </c>
      <c r="E346" s="37">
        <v>26.155999999999999</v>
      </c>
      <c r="F3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6"/>
      <c r="H346"/>
      <c r="I346"/>
    </row>
    <row r="347" spans="1:9" x14ac:dyDescent="0.25">
      <c r="A347" s="29">
        <v>45818</v>
      </c>
      <c r="B347" s="47">
        <v>6</v>
      </c>
      <c r="C347" s="47">
        <v>2</v>
      </c>
      <c r="D347" s="47">
        <v>10</v>
      </c>
      <c r="E347" s="37">
        <v>26.907800000000002</v>
      </c>
      <c r="F3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7"/>
      <c r="H347"/>
      <c r="I347"/>
    </row>
    <row r="348" spans="1:9" x14ac:dyDescent="0.25">
      <c r="A348" s="29">
        <v>45818</v>
      </c>
      <c r="B348" s="47">
        <v>6</v>
      </c>
      <c r="C348" s="47">
        <v>2</v>
      </c>
      <c r="D348" s="47">
        <v>11</v>
      </c>
      <c r="E348" s="37">
        <v>26.8568</v>
      </c>
      <c r="F3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8"/>
      <c r="H348"/>
      <c r="I348"/>
    </row>
    <row r="349" spans="1:9" x14ac:dyDescent="0.25">
      <c r="A349" s="29">
        <v>45818</v>
      </c>
      <c r="B349" s="47">
        <v>6</v>
      </c>
      <c r="C349" s="47">
        <v>2</v>
      </c>
      <c r="D349" s="47">
        <v>12</v>
      </c>
      <c r="E349" s="37">
        <v>27.448699999999999</v>
      </c>
      <c r="F3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9"/>
      <c r="H349"/>
      <c r="I349"/>
    </row>
    <row r="350" spans="1:9" x14ac:dyDescent="0.25">
      <c r="A350" s="29">
        <v>45818</v>
      </c>
      <c r="B350" s="47">
        <v>6</v>
      </c>
      <c r="C350" s="47">
        <v>2</v>
      </c>
      <c r="D350" s="47">
        <v>13</v>
      </c>
      <c r="E350" s="37">
        <v>26.152899999999999</v>
      </c>
      <c r="F3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0"/>
      <c r="H350"/>
      <c r="I350"/>
    </row>
    <row r="351" spans="1:9" x14ac:dyDescent="0.25">
      <c r="A351" s="29">
        <v>45818</v>
      </c>
      <c r="B351" s="47">
        <v>6</v>
      </c>
      <c r="C351" s="47">
        <v>2</v>
      </c>
      <c r="D351" s="47">
        <v>14</v>
      </c>
      <c r="E351" s="37">
        <v>26.037199999999999</v>
      </c>
      <c r="F3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1"/>
      <c r="H351"/>
      <c r="I351"/>
    </row>
    <row r="352" spans="1:9" x14ac:dyDescent="0.25">
      <c r="A352" s="29">
        <v>45818</v>
      </c>
      <c r="B352" s="47">
        <v>6</v>
      </c>
      <c r="C352" s="47">
        <v>2</v>
      </c>
      <c r="D352" s="47">
        <v>15</v>
      </c>
      <c r="E352" s="37">
        <v>28.287299999999998</v>
      </c>
      <c r="F3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2"/>
      <c r="H352"/>
      <c r="I352"/>
    </row>
    <row r="353" spans="1:9" x14ac:dyDescent="0.25">
      <c r="A353" s="29">
        <v>45818</v>
      </c>
      <c r="B353" s="47">
        <v>6</v>
      </c>
      <c r="C353" s="47">
        <v>2</v>
      </c>
      <c r="D353" s="47">
        <v>16</v>
      </c>
      <c r="E353" s="37">
        <v>62.071300000000001</v>
      </c>
      <c r="F35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3"/>
      <c r="H353"/>
      <c r="I353"/>
    </row>
    <row r="354" spans="1:9" x14ac:dyDescent="0.25">
      <c r="A354" s="29">
        <v>45818</v>
      </c>
      <c r="B354" s="47">
        <v>6</v>
      </c>
      <c r="C354" s="47">
        <v>2</v>
      </c>
      <c r="D354" s="47">
        <v>17</v>
      </c>
      <c r="E354" s="37">
        <v>17.297999999999998</v>
      </c>
      <c r="F35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4"/>
      <c r="H354"/>
      <c r="I354"/>
    </row>
    <row r="355" spans="1:9" x14ac:dyDescent="0.25">
      <c r="A355" s="29">
        <v>45818</v>
      </c>
      <c r="B355" s="47">
        <v>6</v>
      </c>
      <c r="C355" s="47">
        <v>2</v>
      </c>
      <c r="D355" s="47">
        <v>18</v>
      </c>
      <c r="E355" s="37">
        <v>19.528500000000001</v>
      </c>
      <c r="F35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5"/>
      <c r="H355"/>
      <c r="I355"/>
    </row>
    <row r="356" spans="1:9" x14ac:dyDescent="0.25">
      <c r="A356" s="29">
        <v>45818</v>
      </c>
      <c r="B356" s="47">
        <v>6</v>
      </c>
      <c r="C356" s="47">
        <v>2</v>
      </c>
      <c r="D356" s="47">
        <v>19</v>
      </c>
      <c r="E356" s="37">
        <v>43.021999999999998</v>
      </c>
      <c r="F35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6"/>
      <c r="H356"/>
      <c r="I356"/>
    </row>
    <row r="357" spans="1:9" x14ac:dyDescent="0.25">
      <c r="A357" s="29">
        <v>45818</v>
      </c>
      <c r="B357" s="47">
        <v>6</v>
      </c>
      <c r="C357" s="47">
        <v>2</v>
      </c>
      <c r="D357" s="47">
        <v>20</v>
      </c>
      <c r="E357" s="37">
        <v>43.028399999999998</v>
      </c>
      <c r="F3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7"/>
      <c r="H357"/>
      <c r="I357"/>
    </row>
    <row r="358" spans="1:9" x14ac:dyDescent="0.25">
      <c r="A358" s="29">
        <v>45818</v>
      </c>
      <c r="B358" s="47">
        <v>6</v>
      </c>
      <c r="C358" s="47">
        <v>2</v>
      </c>
      <c r="D358" s="47">
        <v>21</v>
      </c>
      <c r="E358" s="37">
        <v>34.485799999999998</v>
      </c>
      <c r="F3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8"/>
      <c r="H358"/>
      <c r="I358"/>
    </row>
    <row r="359" spans="1:9" x14ac:dyDescent="0.25">
      <c r="A359" s="29">
        <v>45818</v>
      </c>
      <c r="B359" s="47">
        <v>6</v>
      </c>
      <c r="C359" s="47">
        <v>2</v>
      </c>
      <c r="D359" s="47">
        <v>22</v>
      </c>
      <c r="E359" s="37">
        <v>24.876799999999999</v>
      </c>
      <c r="F3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9"/>
      <c r="H359"/>
      <c r="I359"/>
    </row>
    <row r="360" spans="1:9" x14ac:dyDescent="0.25">
      <c r="A360" s="29">
        <v>45818</v>
      </c>
      <c r="B360" s="47">
        <v>6</v>
      </c>
      <c r="C360" s="47">
        <v>2</v>
      </c>
      <c r="D360" s="47">
        <v>23</v>
      </c>
      <c r="E360" s="37">
        <v>32.144599999999997</v>
      </c>
      <c r="F3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0"/>
      <c r="H360"/>
      <c r="I360"/>
    </row>
    <row r="361" spans="1:9" x14ac:dyDescent="0.25">
      <c r="A361" s="29">
        <v>45818</v>
      </c>
      <c r="B361" s="47">
        <v>6</v>
      </c>
      <c r="C361" s="47">
        <v>2</v>
      </c>
      <c r="D361" s="47">
        <v>24</v>
      </c>
      <c r="E361" s="37">
        <v>29.7393</v>
      </c>
      <c r="F3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1"/>
      <c r="H361"/>
      <c r="I361"/>
    </row>
    <row r="362" spans="1:9" x14ac:dyDescent="0.25">
      <c r="A362" s="29">
        <v>45819</v>
      </c>
      <c r="B362" s="47">
        <v>6</v>
      </c>
      <c r="C362" s="47">
        <v>3</v>
      </c>
      <c r="D362" s="47">
        <v>1</v>
      </c>
      <c r="E362" s="37">
        <v>29.454599999999999</v>
      </c>
      <c r="F3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2"/>
      <c r="H362"/>
      <c r="I362"/>
    </row>
    <row r="363" spans="1:9" x14ac:dyDescent="0.25">
      <c r="A363" s="29">
        <v>45819</v>
      </c>
      <c r="B363" s="47">
        <v>6</v>
      </c>
      <c r="C363" s="47">
        <v>3</v>
      </c>
      <c r="D363" s="47">
        <v>2</v>
      </c>
      <c r="E363" s="37">
        <v>21.485399999999998</v>
      </c>
      <c r="F3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3"/>
      <c r="H363"/>
      <c r="I363"/>
    </row>
    <row r="364" spans="1:9" x14ac:dyDescent="0.25">
      <c r="A364" s="29">
        <v>45819</v>
      </c>
      <c r="B364" s="47">
        <v>6</v>
      </c>
      <c r="C364" s="47">
        <v>3</v>
      </c>
      <c r="D364" s="47">
        <v>3</v>
      </c>
      <c r="E364" s="37">
        <v>29.9298</v>
      </c>
      <c r="F3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4"/>
      <c r="H364"/>
      <c r="I364"/>
    </row>
    <row r="365" spans="1:9" x14ac:dyDescent="0.25">
      <c r="A365" s="29">
        <v>45819</v>
      </c>
      <c r="B365" s="47">
        <v>6</v>
      </c>
      <c r="C365" s="47">
        <v>3</v>
      </c>
      <c r="D365" s="47">
        <v>4</v>
      </c>
      <c r="E365" s="37">
        <v>26.914300000000001</v>
      </c>
      <c r="F3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5"/>
      <c r="H365"/>
      <c r="I365"/>
    </row>
    <row r="366" spans="1:9" x14ac:dyDescent="0.25">
      <c r="A366" s="29">
        <v>45819</v>
      </c>
      <c r="B366" s="47">
        <v>6</v>
      </c>
      <c r="C366" s="47">
        <v>3</v>
      </c>
      <c r="D366" s="47">
        <v>5</v>
      </c>
      <c r="E366" s="37">
        <v>30.0456</v>
      </c>
      <c r="F3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6"/>
      <c r="H366"/>
      <c r="I366"/>
    </row>
    <row r="367" spans="1:9" x14ac:dyDescent="0.25">
      <c r="A367" s="29">
        <v>45819</v>
      </c>
      <c r="B367" s="47">
        <v>6</v>
      </c>
      <c r="C367" s="47">
        <v>3</v>
      </c>
      <c r="D367" s="47">
        <v>6</v>
      </c>
      <c r="E367" s="37">
        <v>31.5062</v>
      </c>
      <c r="F3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7"/>
      <c r="H367"/>
      <c r="I367"/>
    </row>
    <row r="368" spans="1:9" x14ac:dyDescent="0.25">
      <c r="A368" s="29">
        <v>45819</v>
      </c>
      <c r="B368" s="47">
        <v>6</v>
      </c>
      <c r="C368" s="47">
        <v>3</v>
      </c>
      <c r="D368" s="47">
        <v>7</v>
      </c>
      <c r="E368" s="37">
        <v>20.797599999999999</v>
      </c>
      <c r="F3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8"/>
      <c r="H368"/>
      <c r="I368"/>
    </row>
    <row r="369" spans="1:9" x14ac:dyDescent="0.25">
      <c r="A369" s="29">
        <v>45819</v>
      </c>
      <c r="B369" s="47">
        <v>6</v>
      </c>
      <c r="C369" s="47">
        <v>3</v>
      </c>
      <c r="D369" s="47">
        <v>8</v>
      </c>
      <c r="E369" s="37">
        <v>22.570699999999999</v>
      </c>
      <c r="F3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9"/>
      <c r="H369"/>
      <c r="I369"/>
    </row>
    <row r="370" spans="1:9" x14ac:dyDescent="0.25">
      <c r="A370" s="29">
        <v>45819</v>
      </c>
      <c r="B370" s="47">
        <v>6</v>
      </c>
      <c r="C370" s="47">
        <v>3</v>
      </c>
      <c r="D370" s="47">
        <v>9</v>
      </c>
      <c r="E370" s="37">
        <v>23.0351</v>
      </c>
      <c r="F3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0"/>
      <c r="H370"/>
      <c r="I370"/>
    </row>
    <row r="371" spans="1:9" x14ac:dyDescent="0.25">
      <c r="A371" s="29">
        <v>45819</v>
      </c>
      <c r="B371" s="47">
        <v>6</v>
      </c>
      <c r="C371" s="47">
        <v>3</v>
      </c>
      <c r="D371" s="47">
        <v>10</v>
      </c>
      <c r="E371" s="37">
        <v>22.5199</v>
      </c>
      <c r="F3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1"/>
      <c r="H371"/>
      <c r="I371"/>
    </row>
    <row r="372" spans="1:9" x14ac:dyDescent="0.25">
      <c r="A372" s="29">
        <v>45819</v>
      </c>
      <c r="B372" s="47">
        <v>6</v>
      </c>
      <c r="C372" s="47">
        <v>3</v>
      </c>
      <c r="D372" s="47">
        <v>11</v>
      </c>
      <c r="E372" s="37">
        <v>17.9682</v>
      </c>
      <c r="F3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2"/>
      <c r="H372"/>
      <c r="I372"/>
    </row>
    <row r="373" spans="1:9" x14ac:dyDescent="0.25">
      <c r="A373" s="29">
        <v>45819</v>
      </c>
      <c r="B373" s="47">
        <v>6</v>
      </c>
      <c r="C373" s="47">
        <v>3</v>
      </c>
      <c r="D373" s="47">
        <v>12</v>
      </c>
      <c r="E373" s="37">
        <v>19.942900000000002</v>
      </c>
      <c r="F3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3"/>
      <c r="H373"/>
      <c r="I373"/>
    </row>
    <row r="374" spans="1:9" x14ac:dyDescent="0.25">
      <c r="A374" s="29">
        <v>45819</v>
      </c>
      <c r="B374" s="47">
        <v>6</v>
      </c>
      <c r="C374" s="47">
        <v>3</v>
      </c>
      <c r="D374" s="47">
        <v>13</v>
      </c>
      <c r="E374" s="37">
        <v>20.366299999999999</v>
      </c>
      <c r="F3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4"/>
      <c r="H374"/>
      <c r="I374"/>
    </row>
    <row r="375" spans="1:9" x14ac:dyDescent="0.25">
      <c r="A375" s="29">
        <v>45819</v>
      </c>
      <c r="B375" s="47">
        <v>6</v>
      </c>
      <c r="C375" s="47">
        <v>3</v>
      </c>
      <c r="D375" s="47">
        <v>14</v>
      </c>
      <c r="E375" s="37">
        <v>16.890799999999999</v>
      </c>
      <c r="F3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5"/>
      <c r="H375"/>
      <c r="I375"/>
    </row>
    <row r="376" spans="1:9" x14ac:dyDescent="0.25">
      <c r="A376" s="29">
        <v>45819</v>
      </c>
      <c r="B376" s="47">
        <v>6</v>
      </c>
      <c r="C376" s="47">
        <v>3</v>
      </c>
      <c r="D376" s="47">
        <v>15</v>
      </c>
      <c r="E376" s="37">
        <v>17.1524</v>
      </c>
      <c r="F3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6"/>
      <c r="H376"/>
      <c r="I376"/>
    </row>
    <row r="377" spans="1:9" x14ac:dyDescent="0.25">
      <c r="A377" s="29">
        <v>45819</v>
      </c>
      <c r="B377" s="47">
        <v>6</v>
      </c>
      <c r="C377" s="47">
        <v>3</v>
      </c>
      <c r="D377" s="47">
        <v>16</v>
      </c>
      <c r="E377" s="37">
        <v>23.0182</v>
      </c>
      <c r="F37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7"/>
      <c r="H377"/>
      <c r="I377"/>
    </row>
    <row r="378" spans="1:9" x14ac:dyDescent="0.25">
      <c r="A378" s="29">
        <v>45819</v>
      </c>
      <c r="B378" s="47">
        <v>6</v>
      </c>
      <c r="C378" s="47">
        <v>3</v>
      </c>
      <c r="D378" s="47">
        <v>17</v>
      </c>
      <c r="E378" s="37">
        <v>292.58510000000001</v>
      </c>
      <c r="F37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8"/>
      <c r="H378"/>
      <c r="I378"/>
    </row>
    <row r="379" spans="1:9" x14ac:dyDescent="0.25">
      <c r="A379" s="29">
        <v>45819</v>
      </c>
      <c r="B379" s="47">
        <v>6</v>
      </c>
      <c r="C379" s="47">
        <v>3</v>
      </c>
      <c r="D379" s="47">
        <v>18</v>
      </c>
      <c r="E379" s="37">
        <v>56.729399999999998</v>
      </c>
      <c r="F37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9"/>
      <c r="H379"/>
      <c r="I379"/>
    </row>
    <row r="380" spans="1:9" x14ac:dyDescent="0.25">
      <c r="A380" s="29">
        <v>45819</v>
      </c>
      <c r="B380" s="47">
        <v>6</v>
      </c>
      <c r="C380" s="47">
        <v>3</v>
      </c>
      <c r="D380" s="47">
        <v>19</v>
      </c>
      <c r="E380" s="37">
        <v>53.2211</v>
      </c>
      <c r="F38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80"/>
      <c r="H380"/>
      <c r="I380"/>
    </row>
    <row r="381" spans="1:9" x14ac:dyDescent="0.25">
      <c r="A381" s="29">
        <v>45819</v>
      </c>
      <c r="B381" s="47">
        <v>6</v>
      </c>
      <c r="C381" s="47">
        <v>3</v>
      </c>
      <c r="D381" s="47">
        <v>20</v>
      </c>
      <c r="E381" s="37">
        <v>49.192799999999998</v>
      </c>
      <c r="F3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1"/>
      <c r="H381"/>
      <c r="I381"/>
    </row>
    <row r="382" spans="1:9" x14ac:dyDescent="0.25">
      <c r="A382" s="29">
        <v>45819</v>
      </c>
      <c r="B382" s="47">
        <v>6</v>
      </c>
      <c r="C382" s="47">
        <v>3</v>
      </c>
      <c r="D382" s="47">
        <v>21</v>
      </c>
      <c r="E382" s="37">
        <v>40.801400000000001</v>
      </c>
      <c r="F3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2"/>
      <c r="H382"/>
      <c r="I382"/>
    </row>
    <row r="383" spans="1:9" x14ac:dyDescent="0.25">
      <c r="A383" s="29">
        <v>45819</v>
      </c>
      <c r="B383" s="47">
        <v>6</v>
      </c>
      <c r="C383" s="47">
        <v>3</v>
      </c>
      <c r="D383" s="47">
        <v>22</v>
      </c>
      <c r="E383" s="37">
        <v>38.130699999999997</v>
      </c>
      <c r="F3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3"/>
      <c r="H383"/>
      <c r="I383"/>
    </row>
    <row r="384" spans="1:9" x14ac:dyDescent="0.25">
      <c r="A384" s="29">
        <v>45819</v>
      </c>
      <c r="B384" s="47">
        <v>6</v>
      </c>
      <c r="C384" s="47">
        <v>3</v>
      </c>
      <c r="D384" s="47">
        <v>23</v>
      </c>
      <c r="E384" s="37">
        <v>30.527999999999999</v>
      </c>
      <c r="F3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4"/>
      <c r="H384"/>
      <c r="I384"/>
    </row>
    <row r="385" spans="1:9" x14ac:dyDescent="0.25">
      <c r="A385" s="29">
        <v>45819</v>
      </c>
      <c r="B385" s="47">
        <v>6</v>
      </c>
      <c r="C385" s="47">
        <v>3</v>
      </c>
      <c r="D385" s="47">
        <v>24</v>
      </c>
      <c r="E385" s="37">
        <v>28.434799999999999</v>
      </c>
      <c r="F3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5"/>
      <c r="H385"/>
      <c r="I385"/>
    </row>
    <row r="386" spans="1:9" x14ac:dyDescent="0.25">
      <c r="A386" s="29">
        <v>45820</v>
      </c>
      <c r="B386" s="47">
        <v>6</v>
      </c>
      <c r="C386" s="47">
        <v>4</v>
      </c>
      <c r="D386" s="47">
        <v>1</v>
      </c>
      <c r="E386" s="37">
        <v>30.038599999999999</v>
      </c>
      <c r="F3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6"/>
      <c r="H386"/>
      <c r="I386"/>
    </row>
    <row r="387" spans="1:9" x14ac:dyDescent="0.25">
      <c r="A387" s="29">
        <v>45820</v>
      </c>
      <c r="B387" s="47">
        <v>6</v>
      </c>
      <c r="C387" s="47">
        <v>4</v>
      </c>
      <c r="D387" s="47">
        <v>2</v>
      </c>
      <c r="E387" s="37">
        <v>28.340199999999999</v>
      </c>
      <c r="F3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7"/>
      <c r="H387"/>
      <c r="I387"/>
    </row>
    <row r="388" spans="1:9" x14ac:dyDescent="0.25">
      <c r="A388" s="29">
        <v>45820</v>
      </c>
      <c r="B388" s="47">
        <v>6</v>
      </c>
      <c r="C388" s="47">
        <v>4</v>
      </c>
      <c r="D388" s="47">
        <v>3</v>
      </c>
      <c r="E388" s="37">
        <v>27.700500000000002</v>
      </c>
      <c r="F3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8"/>
      <c r="H388"/>
      <c r="I388"/>
    </row>
    <row r="389" spans="1:9" x14ac:dyDescent="0.25">
      <c r="A389" s="29">
        <v>45820</v>
      </c>
      <c r="B389" s="47">
        <v>6</v>
      </c>
      <c r="C389" s="47">
        <v>4</v>
      </c>
      <c r="D389" s="47">
        <v>4</v>
      </c>
      <c r="E389" s="37">
        <v>29.5901</v>
      </c>
      <c r="F3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9"/>
      <c r="H389"/>
      <c r="I389"/>
    </row>
    <row r="390" spans="1:9" x14ac:dyDescent="0.25">
      <c r="A390" s="29">
        <v>45820</v>
      </c>
      <c r="B390" s="47">
        <v>6</v>
      </c>
      <c r="C390" s="47">
        <v>4</v>
      </c>
      <c r="D390" s="47">
        <v>5</v>
      </c>
      <c r="E390" s="37">
        <v>27.764800000000001</v>
      </c>
      <c r="F3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0"/>
      <c r="H390"/>
      <c r="I390"/>
    </row>
    <row r="391" spans="1:9" x14ac:dyDescent="0.25">
      <c r="A391" s="29">
        <v>45820</v>
      </c>
      <c r="B391" s="47">
        <v>6</v>
      </c>
      <c r="C391" s="47">
        <v>4</v>
      </c>
      <c r="D391" s="47">
        <v>6</v>
      </c>
      <c r="E391" s="37">
        <v>28.120100000000001</v>
      </c>
      <c r="F3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1"/>
      <c r="H391"/>
      <c r="I391"/>
    </row>
    <row r="392" spans="1:9" x14ac:dyDescent="0.25">
      <c r="A392" s="29">
        <v>45820</v>
      </c>
      <c r="B392" s="47">
        <v>6</v>
      </c>
      <c r="C392" s="47">
        <v>4</v>
      </c>
      <c r="D392" s="47">
        <v>7</v>
      </c>
      <c r="E392" s="37">
        <v>21.482600000000001</v>
      </c>
      <c r="F3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2"/>
      <c r="H392"/>
      <c r="I392"/>
    </row>
    <row r="393" spans="1:9" x14ac:dyDescent="0.25">
      <c r="A393" s="29">
        <v>45820</v>
      </c>
      <c r="B393" s="47">
        <v>6</v>
      </c>
      <c r="C393" s="47">
        <v>4</v>
      </c>
      <c r="D393" s="47">
        <v>8</v>
      </c>
      <c r="E393" s="37">
        <v>0.18959999999999999</v>
      </c>
      <c r="F3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3"/>
      <c r="H393"/>
      <c r="I393"/>
    </row>
    <row r="394" spans="1:9" x14ac:dyDescent="0.25">
      <c r="A394" s="29">
        <v>45820</v>
      </c>
      <c r="B394" s="47">
        <v>6</v>
      </c>
      <c r="C394" s="47">
        <v>4</v>
      </c>
      <c r="D394" s="47">
        <v>9</v>
      </c>
      <c r="E394" s="37">
        <v>5.0880000000000001</v>
      </c>
      <c r="F3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4"/>
      <c r="H394"/>
      <c r="I394"/>
    </row>
    <row r="395" spans="1:9" x14ac:dyDescent="0.25">
      <c r="A395" s="29">
        <v>45820</v>
      </c>
      <c r="B395" s="47">
        <v>6</v>
      </c>
      <c r="C395" s="47">
        <v>4</v>
      </c>
      <c r="D395" s="47">
        <v>10</v>
      </c>
      <c r="E395" s="37">
        <v>9.0732999999999997</v>
      </c>
      <c r="F3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5"/>
      <c r="H395"/>
      <c r="I395"/>
    </row>
    <row r="396" spans="1:9" x14ac:dyDescent="0.25">
      <c r="A396" s="29">
        <v>45820</v>
      </c>
      <c r="B396" s="47">
        <v>6</v>
      </c>
      <c r="C396" s="47">
        <v>4</v>
      </c>
      <c r="D396" s="47">
        <v>11</v>
      </c>
      <c r="E396" s="37">
        <v>13.944100000000001</v>
      </c>
      <c r="F3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6"/>
      <c r="H396"/>
      <c r="I396"/>
    </row>
    <row r="397" spans="1:9" x14ac:dyDescent="0.25">
      <c r="A397" s="29">
        <v>45820</v>
      </c>
      <c r="B397" s="47">
        <v>6</v>
      </c>
      <c r="C397" s="47">
        <v>4</v>
      </c>
      <c r="D397" s="47">
        <v>12</v>
      </c>
      <c r="E397" s="37">
        <v>18.0307</v>
      </c>
      <c r="F3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7"/>
      <c r="H397"/>
      <c r="I397"/>
    </row>
    <row r="398" spans="1:9" x14ac:dyDescent="0.25">
      <c r="A398" s="29">
        <v>45820</v>
      </c>
      <c r="B398" s="47">
        <v>6</v>
      </c>
      <c r="C398" s="47">
        <v>4</v>
      </c>
      <c r="D398" s="47">
        <v>13</v>
      </c>
      <c r="E398" s="37">
        <v>38.680300000000003</v>
      </c>
      <c r="F3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8"/>
      <c r="H398"/>
      <c r="I398"/>
    </row>
    <row r="399" spans="1:9" x14ac:dyDescent="0.25">
      <c r="A399" s="29">
        <v>45820</v>
      </c>
      <c r="B399" s="47">
        <v>6</v>
      </c>
      <c r="C399" s="47">
        <v>4</v>
      </c>
      <c r="D399" s="47">
        <v>14</v>
      </c>
      <c r="E399" s="37">
        <v>36.386699999999998</v>
      </c>
      <c r="F3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9"/>
      <c r="H399"/>
      <c r="I399"/>
    </row>
    <row r="400" spans="1:9" x14ac:dyDescent="0.25">
      <c r="A400" s="29">
        <v>45820</v>
      </c>
      <c r="B400" s="47">
        <v>6</v>
      </c>
      <c r="C400" s="47">
        <v>4</v>
      </c>
      <c r="D400" s="47">
        <v>15</v>
      </c>
      <c r="E400" s="37">
        <v>40.164999999999999</v>
      </c>
      <c r="F4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0"/>
      <c r="H400"/>
      <c r="I400"/>
    </row>
    <row r="401" spans="1:9" x14ac:dyDescent="0.25">
      <c r="A401" s="29">
        <v>45820</v>
      </c>
      <c r="B401" s="47">
        <v>6</v>
      </c>
      <c r="C401" s="47">
        <v>4</v>
      </c>
      <c r="D401" s="47">
        <v>16</v>
      </c>
      <c r="E401" s="37">
        <v>168.32859999999999</v>
      </c>
      <c r="F40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1"/>
      <c r="H401"/>
      <c r="I401"/>
    </row>
    <row r="402" spans="1:9" x14ac:dyDescent="0.25">
      <c r="A402" s="29">
        <v>45820</v>
      </c>
      <c r="B402" s="47">
        <v>6</v>
      </c>
      <c r="C402" s="47">
        <v>4</v>
      </c>
      <c r="D402" s="47">
        <v>17</v>
      </c>
      <c r="E402" s="37">
        <v>27.883600000000001</v>
      </c>
      <c r="F40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2"/>
      <c r="H402"/>
      <c r="I402"/>
    </row>
    <row r="403" spans="1:9" x14ac:dyDescent="0.25">
      <c r="A403" s="29">
        <v>45820</v>
      </c>
      <c r="B403" s="47">
        <v>6</v>
      </c>
      <c r="C403" s="47">
        <v>4</v>
      </c>
      <c r="D403" s="47">
        <v>18</v>
      </c>
      <c r="E403" s="37">
        <v>20.236599999999999</v>
      </c>
      <c r="F40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3"/>
      <c r="H403"/>
      <c r="I403"/>
    </row>
    <row r="404" spans="1:9" x14ac:dyDescent="0.25">
      <c r="A404" s="29">
        <v>45820</v>
      </c>
      <c r="B404" s="47">
        <v>6</v>
      </c>
      <c r="C404" s="47">
        <v>4</v>
      </c>
      <c r="D404" s="47">
        <v>19</v>
      </c>
      <c r="E404" s="37">
        <v>29.257200000000001</v>
      </c>
      <c r="F40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4"/>
      <c r="H404"/>
      <c r="I404"/>
    </row>
    <row r="405" spans="1:9" x14ac:dyDescent="0.25">
      <c r="A405" s="29">
        <v>45820</v>
      </c>
      <c r="B405" s="47">
        <v>6</v>
      </c>
      <c r="C405" s="47">
        <v>4</v>
      </c>
      <c r="D405" s="47">
        <v>20</v>
      </c>
      <c r="E405" s="37">
        <v>17.812899999999999</v>
      </c>
      <c r="F4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5"/>
      <c r="H405"/>
      <c r="I405"/>
    </row>
    <row r="406" spans="1:9" x14ac:dyDescent="0.25">
      <c r="A406" s="29">
        <v>45820</v>
      </c>
      <c r="B406" s="47">
        <v>6</v>
      </c>
      <c r="C406" s="47">
        <v>4</v>
      </c>
      <c r="D406" s="47">
        <v>21</v>
      </c>
      <c r="E406" s="37">
        <v>20.0426</v>
      </c>
      <c r="F4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6"/>
      <c r="H406"/>
      <c r="I406"/>
    </row>
    <row r="407" spans="1:9" x14ac:dyDescent="0.25">
      <c r="A407" s="29">
        <v>45820</v>
      </c>
      <c r="B407" s="47">
        <v>6</v>
      </c>
      <c r="C407" s="47">
        <v>4</v>
      </c>
      <c r="D407" s="47">
        <v>22</v>
      </c>
      <c r="E407" s="37">
        <v>16.9422</v>
      </c>
      <c r="F4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7"/>
      <c r="H407"/>
      <c r="I407"/>
    </row>
    <row r="408" spans="1:9" x14ac:dyDescent="0.25">
      <c r="A408" s="29">
        <v>45820</v>
      </c>
      <c r="B408" s="47">
        <v>6</v>
      </c>
      <c r="C408" s="47">
        <v>4</v>
      </c>
      <c r="D408" s="47">
        <v>23</v>
      </c>
      <c r="E408" s="37">
        <v>17.4587</v>
      </c>
      <c r="F4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8"/>
      <c r="H408"/>
      <c r="I408"/>
    </row>
    <row r="409" spans="1:9" x14ac:dyDescent="0.25">
      <c r="A409" s="29">
        <v>45820</v>
      </c>
      <c r="B409" s="47">
        <v>6</v>
      </c>
      <c r="C409" s="47">
        <v>4</v>
      </c>
      <c r="D409" s="47">
        <v>24</v>
      </c>
      <c r="E409" s="37">
        <v>16.819299999999998</v>
      </c>
      <c r="F4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9"/>
      <c r="H409"/>
      <c r="I409"/>
    </row>
    <row r="410" spans="1:9" x14ac:dyDescent="0.25">
      <c r="A410" s="29">
        <v>45821</v>
      </c>
      <c r="B410" s="47">
        <v>6</v>
      </c>
      <c r="C410" s="47">
        <v>5</v>
      </c>
      <c r="D410" s="47">
        <v>1</v>
      </c>
      <c r="E410" s="37">
        <v>18.822299999999998</v>
      </c>
      <c r="F4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0"/>
      <c r="H410"/>
      <c r="I410"/>
    </row>
    <row r="411" spans="1:9" x14ac:dyDescent="0.25">
      <c r="A411" s="29">
        <v>45821</v>
      </c>
      <c r="B411" s="47">
        <v>6</v>
      </c>
      <c r="C411" s="47">
        <v>5</v>
      </c>
      <c r="D411" s="47">
        <v>2</v>
      </c>
      <c r="E411" s="37">
        <v>19.378699999999998</v>
      </c>
      <c r="F4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1"/>
      <c r="H411"/>
      <c r="I411"/>
    </row>
    <row r="412" spans="1:9" x14ac:dyDescent="0.25">
      <c r="A412" s="29">
        <v>45821</v>
      </c>
      <c r="B412" s="47">
        <v>6</v>
      </c>
      <c r="C412" s="47">
        <v>5</v>
      </c>
      <c r="D412" s="47">
        <v>3</v>
      </c>
      <c r="E412" s="37">
        <v>26.687200000000001</v>
      </c>
      <c r="F4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2"/>
      <c r="H412"/>
      <c r="I412"/>
    </row>
    <row r="413" spans="1:9" x14ac:dyDescent="0.25">
      <c r="A413" s="29">
        <v>45821</v>
      </c>
      <c r="B413" s="47">
        <v>6</v>
      </c>
      <c r="C413" s="47">
        <v>5</v>
      </c>
      <c r="D413" s="47">
        <v>4</v>
      </c>
      <c r="E413" s="37">
        <v>27.126899999999999</v>
      </c>
      <c r="F4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3"/>
      <c r="H413"/>
      <c r="I413"/>
    </row>
    <row r="414" spans="1:9" x14ac:dyDescent="0.25">
      <c r="A414" s="29">
        <v>45821</v>
      </c>
      <c r="B414" s="47">
        <v>6</v>
      </c>
      <c r="C414" s="47">
        <v>5</v>
      </c>
      <c r="D414" s="47">
        <v>5</v>
      </c>
      <c r="E414" s="37">
        <v>27.153600000000001</v>
      </c>
      <c r="F4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4"/>
      <c r="H414"/>
      <c r="I414"/>
    </row>
    <row r="415" spans="1:9" x14ac:dyDescent="0.25">
      <c r="A415" s="29">
        <v>45821</v>
      </c>
      <c r="B415" s="47">
        <v>6</v>
      </c>
      <c r="C415" s="47">
        <v>5</v>
      </c>
      <c r="D415" s="47">
        <v>6</v>
      </c>
      <c r="E415" s="37">
        <v>28.287800000000001</v>
      </c>
      <c r="F4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5"/>
      <c r="H415"/>
      <c r="I415"/>
    </row>
    <row r="416" spans="1:9" x14ac:dyDescent="0.25">
      <c r="A416" s="29">
        <v>45821</v>
      </c>
      <c r="B416" s="47">
        <v>6</v>
      </c>
      <c r="C416" s="47">
        <v>5</v>
      </c>
      <c r="D416" s="47">
        <v>7</v>
      </c>
      <c r="E416" s="37">
        <v>25.6145</v>
      </c>
      <c r="F4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6"/>
      <c r="H416"/>
      <c r="I416"/>
    </row>
    <row r="417" spans="1:9" x14ac:dyDescent="0.25">
      <c r="A417" s="29">
        <v>45821</v>
      </c>
      <c r="B417" s="47">
        <v>6</v>
      </c>
      <c r="C417" s="47">
        <v>5</v>
      </c>
      <c r="D417" s="47">
        <v>8</v>
      </c>
      <c r="E417" s="37">
        <v>18.260999999999999</v>
      </c>
      <c r="F4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7"/>
      <c r="H417"/>
      <c r="I417"/>
    </row>
    <row r="418" spans="1:9" x14ac:dyDescent="0.25">
      <c r="A418" s="29">
        <v>45821</v>
      </c>
      <c r="B418" s="47">
        <v>6</v>
      </c>
      <c r="C418" s="47">
        <v>5</v>
      </c>
      <c r="D418" s="47">
        <v>9</v>
      </c>
      <c r="E418" s="37">
        <v>19.558599999999998</v>
      </c>
      <c r="F4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8"/>
      <c r="H418"/>
      <c r="I418"/>
    </row>
    <row r="419" spans="1:9" x14ac:dyDescent="0.25">
      <c r="A419" s="29">
        <v>45821</v>
      </c>
      <c r="B419" s="47">
        <v>6</v>
      </c>
      <c r="C419" s="47">
        <v>5</v>
      </c>
      <c r="D419" s="47">
        <v>10</v>
      </c>
      <c r="E419" s="37">
        <v>18.014399999999998</v>
      </c>
      <c r="F4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9"/>
      <c r="H419"/>
      <c r="I419"/>
    </row>
    <row r="420" spans="1:9" x14ac:dyDescent="0.25">
      <c r="A420" s="29">
        <v>45821</v>
      </c>
      <c r="B420" s="47">
        <v>6</v>
      </c>
      <c r="C420" s="47">
        <v>5</v>
      </c>
      <c r="D420" s="47">
        <v>11</v>
      </c>
      <c r="E420" s="37">
        <v>4.6592000000000002</v>
      </c>
      <c r="F4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0"/>
      <c r="H420"/>
      <c r="I420"/>
    </row>
    <row r="421" spans="1:9" x14ac:dyDescent="0.25">
      <c r="A421" s="29">
        <v>45821</v>
      </c>
      <c r="B421" s="47">
        <v>6</v>
      </c>
      <c r="C421" s="47">
        <v>5</v>
      </c>
      <c r="D421" s="47">
        <v>12</v>
      </c>
      <c r="E421" s="37">
        <v>16.469899999999999</v>
      </c>
      <c r="F4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1"/>
      <c r="H421"/>
      <c r="I421"/>
    </row>
    <row r="422" spans="1:9" x14ac:dyDescent="0.25">
      <c r="A422" s="29">
        <v>45821</v>
      </c>
      <c r="B422" s="47">
        <v>6</v>
      </c>
      <c r="C422" s="47">
        <v>5</v>
      </c>
      <c r="D422" s="47">
        <v>13</v>
      </c>
      <c r="E422" s="37">
        <v>52.020099999999999</v>
      </c>
      <c r="F4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2"/>
      <c r="H422"/>
      <c r="I422"/>
    </row>
    <row r="423" spans="1:9" x14ac:dyDescent="0.25">
      <c r="A423" s="29">
        <v>45821</v>
      </c>
      <c r="B423" s="47">
        <v>6</v>
      </c>
      <c r="C423" s="47">
        <v>5</v>
      </c>
      <c r="D423" s="47">
        <v>14</v>
      </c>
      <c r="E423" s="37">
        <v>38.277799999999999</v>
      </c>
      <c r="F4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3"/>
      <c r="H423"/>
      <c r="I423"/>
    </row>
    <row r="424" spans="1:9" x14ac:dyDescent="0.25">
      <c r="A424" s="29">
        <v>45821</v>
      </c>
      <c r="B424" s="47">
        <v>6</v>
      </c>
      <c r="C424" s="47">
        <v>5</v>
      </c>
      <c r="D424" s="47">
        <v>15</v>
      </c>
      <c r="E424" s="37">
        <v>36.426699999999997</v>
      </c>
      <c r="F4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4"/>
      <c r="H424"/>
      <c r="I424"/>
    </row>
    <row r="425" spans="1:9" x14ac:dyDescent="0.25">
      <c r="A425" s="29">
        <v>45821</v>
      </c>
      <c r="B425" s="47">
        <v>6</v>
      </c>
      <c r="C425" s="47">
        <v>5</v>
      </c>
      <c r="D425" s="47">
        <v>16</v>
      </c>
      <c r="E425" s="37">
        <v>17.994</v>
      </c>
      <c r="F42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5"/>
      <c r="H425"/>
      <c r="I425"/>
    </row>
    <row r="426" spans="1:9" x14ac:dyDescent="0.25">
      <c r="A426" s="29">
        <v>45821</v>
      </c>
      <c r="B426" s="47">
        <v>6</v>
      </c>
      <c r="C426" s="47">
        <v>5</v>
      </c>
      <c r="D426" s="47">
        <v>17</v>
      </c>
      <c r="E426" s="37">
        <v>19.057500000000001</v>
      </c>
      <c r="F42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6"/>
      <c r="H426"/>
      <c r="I426"/>
    </row>
    <row r="427" spans="1:9" x14ac:dyDescent="0.25">
      <c r="A427" s="29">
        <v>45821</v>
      </c>
      <c r="B427" s="47">
        <v>6</v>
      </c>
      <c r="C427" s="47">
        <v>5</v>
      </c>
      <c r="D427" s="47">
        <v>18</v>
      </c>
      <c r="E427" s="37">
        <v>26.746400000000001</v>
      </c>
      <c r="F42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7"/>
      <c r="H427"/>
      <c r="I427"/>
    </row>
    <row r="428" spans="1:9" x14ac:dyDescent="0.25">
      <c r="A428" s="29">
        <v>45821</v>
      </c>
      <c r="B428" s="47">
        <v>6</v>
      </c>
      <c r="C428" s="47">
        <v>5</v>
      </c>
      <c r="D428" s="47">
        <v>19</v>
      </c>
      <c r="E428" s="37">
        <v>48.4377</v>
      </c>
      <c r="F42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8"/>
      <c r="H428"/>
      <c r="I428"/>
    </row>
    <row r="429" spans="1:9" x14ac:dyDescent="0.25">
      <c r="A429" s="29">
        <v>45821</v>
      </c>
      <c r="B429" s="47">
        <v>6</v>
      </c>
      <c r="C429" s="47">
        <v>5</v>
      </c>
      <c r="D429" s="47">
        <v>20</v>
      </c>
      <c r="E429" s="37">
        <v>51.0623</v>
      </c>
      <c r="F4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9"/>
      <c r="H429"/>
      <c r="I429"/>
    </row>
    <row r="430" spans="1:9" x14ac:dyDescent="0.25">
      <c r="A430" s="29">
        <v>45821</v>
      </c>
      <c r="B430" s="47">
        <v>6</v>
      </c>
      <c r="C430" s="47">
        <v>5</v>
      </c>
      <c r="D430" s="47">
        <v>21</v>
      </c>
      <c r="E430" s="37">
        <v>44.564</v>
      </c>
      <c r="F4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0"/>
      <c r="H430"/>
      <c r="I430"/>
    </row>
    <row r="431" spans="1:9" x14ac:dyDescent="0.25">
      <c r="A431" s="29">
        <v>45821</v>
      </c>
      <c r="B431" s="47">
        <v>6</v>
      </c>
      <c r="C431" s="47">
        <v>5</v>
      </c>
      <c r="D431" s="47">
        <v>22</v>
      </c>
      <c r="E431" s="37">
        <v>49.063800000000001</v>
      </c>
      <c r="F4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1"/>
      <c r="H431"/>
      <c r="I431"/>
    </row>
    <row r="432" spans="1:9" x14ac:dyDescent="0.25">
      <c r="A432" s="29">
        <v>45821</v>
      </c>
      <c r="B432" s="47">
        <v>6</v>
      </c>
      <c r="C432" s="47">
        <v>5</v>
      </c>
      <c r="D432" s="47">
        <v>23</v>
      </c>
      <c r="E432" s="37">
        <v>20.770499999999998</v>
      </c>
      <c r="F4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2"/>
      <c r="H432"/>
      <c r="I432"/>
    </row>
    <row r="433" spans="1:9" x14ac:dyDescent="0.25">
      <c r="A433" s="29">
        <v>45821</v>
      </c>
      <c r="B433" s="47">
        <v>6</v>
      </c>
      <c r="C433" s="47">
        <v>5</v>
      </c>
      <c r="D433" s="47">
        <v>24</v>
      </c>
      <c r="E433" s="37">
        <v>23.140899999999998</v>
      </c>
      <c r="F4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3"/>
      <c r="H433"/>
      <c r="I433"/>
    </row>
    <row r="434" spans="1:9" x14ac:dyDescent="0.25">
      <c r="A434" s="29">
        <v>45822</v>
      </c>
      <c r="B434" s="47">
        <v>6</v>
      </c>
      <c r="C434" s="47">
        <v>6</v>
      </c>
      <c r="D434" s="47">
        <v>1</v>
      </c>
      <c r="E434" s="37">
        <v>46.584800000000001</v>
      </c>
      <c r="F4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4"/>
      <c r="H434"/>
      <c r="I434"/>
    </row>
    <row r="435" spans="1:9" x14ac:dyDescent="0.25">
      <c r="A435" s="29">
        <v>45822</v>
      </c>
      <c r="B435" s="47">
        <v>6</v>
      </c>
      <c r="C435" s="47">
        <v>6</v>
      </c>
      <c r="D435" s="47">
        <v>2</v>
      </c>
      <c r="E435" s="37">
        <v>50.062100000000001</v>
      </c>
      <c r="F4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5"/>
      <c r="H435"/>
      <c r="I435"/>
    </row>
    <row r="436" spans="1:9" x14ac:dyDescent="0.25">
      <c r="A436" s="29">
        <v>45822</v>
      </c>
      <c r="B436" s="47">
        <v>6</v>
      </c>
      <c r="C436" s="47">
        <v>6</v>
      </c>
      <c r="D436" s="47">
        <v>3</v>
      </c>
      <c r="E436" s="37">
        <v>21.9907</v>
      </c>
      <c r="F4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6"/>
      <c r="H436"/>
      <c r="I436"/>
    </row>
    <row r="437" spans="1:9" x14ac:dyDescent="0.25">
      <c r="A437" s="29">
        <v>45822</v>
      </c>
      <c r="B437" s="47">
        <v>6</v>
      </c>
      <c r="C437" s="47">
        <v>6</v>
      </c>
      <c r="D437" s="47">
        <v>4</v>
      </c>
      <c r="E437" s="37">
        <v>21.3828</v>
      </c>
      <c r="F4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7"/>
      <c r="H437"/>
      <c r="I437"/>
    </row>
    <row r="438" spans="1:9" x14ac:dyDescent="0.25">
      <c r="A438" s="29">
        <v>45822</v>
      </c>
      <c r="B438" s="47">
        <v>6</v>
      </c>
      <c r="C438" s="47">
        <v>6</v>
      </c>
      <c r="D438" s="47">
        <v>5</v>
      </c>
      <c r="E438" s="37">
        <v>22.962499999999999</v>
      </c>
      <c r="F4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8"/>
      <c r="H438"/>
      <c r="I438"/>
    </row>
    <row r="439" spans="1:9" x14ac:dyDescent="0.25">
      <c r="A439" s="29">
        <v>45822</v>
      </c>
      <c r="B439" s="47">
        <v>6</v>
      </c>
      <c r="C439" s="47">
        <v>6</v>
      </c>
      <c r="D439" s="47">
        <v>6</v>
      </c>
      <c r="E439" s="37">
        <v>25.048400000000001</v>
      </c>
      <c r="F4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9"/>
      <c r="H439"/>
      <c r="I439"/>
    </row>
    <row r="440" spans="1:9" x14ac:dyDescent="0.25">
      <c r="A440" s="29">
        <v>45822</v>
      </c>
      <c r="B440" s="47">
        <v>6</v>
      </c>
      <c r="C440" s="47">
        <v>6</v>
      </c>
      <c r="D440" s="47">
        <v>7</v>
      </c>
      <c r="E440" s="37">
        <v>82.751400000000004</v>
      </c>
      <c r="F4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0"/>
      <c r="H440"/>
      <c r="I440"/>
    </row>
    <row r="441" spans="1:9" x14ac:dyDescent="0.25">
      <c r="A441" s="29">
        <v>45822</v>
      </c>
      <c r="B441" s="47">
        <v>6</v>
      </c>
      <c r="C441" s="47">
        <v>6</v>
      </c>
      <c r="D441" s="47">
        <v>8</v>
      </c>
      <c r="E441" s="37">
        <v>20.000699999999998</v>
      </c>
      <c r="F4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1"/>
      <c r="H441"/>
      <c r="I441"/>
    </row>
    <row r="442" spans="1:9" x14ac:dyDescent="0.25">
      <c r="A442" s="29">
        <v>45822</v>
      </c>
      <c r="B442" s="47">
        <v>6</v>
      </c>
      <c r="C442" s="47">
        <v>6</v>
      </c>
      <c r="D442" s="47">
        <v>9</v>
      </c>
      <c r="E442" s="37">
        <v>40.0595</v>
      </c>
      <c r="F4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2"/>
      <c r="H442"/>
      <c r="I442"/>
    </row>
    <row r="443" spans="1:9" x14ac:dyDescent="0.25">
      <c r="A443" s="29">
        <v>45822</v>
      </c>
      <c r="B443" s="47">
        <v>6</v>
      </c>
      <c r="C443" s="47">
        <v>6</v>
      </c>
      <c r="D443" s="47">
        <v>10</v>
      </c>
      <c r="E443" s="37">
        <v>45.923099999999998</v>
      </c>
      <c r="F4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3"/>
      <c r="H443"/>
      <c r="I443"/>
    </row>
    <row r="444" spans="1:9" x14ac:dyDescent="0.25">
      <c r="A444" s="29">
        <v>45822</v>
      </c>
      <c r="B444" s="47">
        <v>6</v>
      </c>
      <c r="C444" s="47">
        <v>6</v>
      </c>
      <c r="D444" s="47">
        <v>11</v>
      </c>
      <c r="E444" s="37">
        <v>72.977699999999999</v>
      </c>
      <c r="F4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4"/>
      <c r="H444"/>
      <c r="I444"/>
    </row>
    <row r="445" spans="1:9" x14ac:dyDescent="0.25">
      <c r="A445" s="29">
        <v>45822</v>
      </c>
      <c r="B445" s="47">
        <v>6</v>
      </c>
      <c r="C445" s="47">
        <v>6</v>
      </c>
      <c r="D445" s="47">
        <v>12</v>
      </c>
      <c r="E445" s="37">
        <v>52.2654</v>
      </c>
      <c r="F4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5"/>
      <c r="H445"/>
      <c r="I445"/>
    </row>
    <row r="446" spans="1:9" x14ac:dyDescent="0.25">
      <c r="A446" s="29">
        <v>45822</v>
      </c>
      <c r="B446" s="47">
        <v>6</v>
      </c>
      <c r="C446" s="47">
        <v>6</v>
      </c>
      <c r="D446" s="47">
        <v>13</v>
      </c>
      <c r="E446" s="37">
        <v>35.367400000000004</v>
      </c>
      <c r="F4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6"/>
      <c r="H446"/>
      <c r="I446"/>
    </row>
    <row r="447" spans="1:9" x14ac:dyDescent="0.25">
      <c r="A447" s="29">
        <v>45822</v>
      </c>
      <c r="B447" s="47">
        <v>6</v>
      </c>
      <c r="C447" s="47">
        <v>6</v>
      </c>
      <c r="D447" s="47">
        <v>14</v>
      </c>
      <c r="E447" s="37">
        <v>38.484900000000003</v>
      </c>
      <c r="F4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7"/>
      <c r="H447"/>
      <c r="I447"/>
    </row>
    <row r="448" spans="1:9" x14ac:dyDescent="0.25">
      <c r="A448" s="29">
        <v>45822</v>
      </c>
      <c r="B448" s="47">
        <v>6</v>
      </c>
      <c r="C448" s="47">
        <v>6</v>
      </c>
      <c r="D448" s="47">
        <v>15</v>
      </c>
      <c r="E448" s="37">
        <v>42.804900000000004</v>
      </c>
      <c r="F4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8"/>
      <c r="H448"/>
      <c r="I448"/>
    </row>
    <row r="449" spans="1:9" x14ac:dyDescent="0.25">
      <c r="A449" s="29">
        <v>45822</v>
      </c>
      <c r="B449" s="47">
        <v>6</v>
      </c>
      <c r="C449" s="47">
        <v>6</v>
      </c>
      <c r="D449" s="47">
        <v>16</v>
      </c>
      <c r="E449" s="37">
        <v>50.0045</v>
      </c>
      <c r="F4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9"/>
      <c r="H449"/>
      <c r="I449"/>
    </row>
    <row r="450" spans="1:9" x14ac:dyDescent="0.25">
      <c r="A450" s="29">
        <v>45822</v>
      </c>
      <c r="B450" s="47">
        <v>6</v>
      </c>
      <c r="C450" s="47">
        <v>6</v>
      </c>
      <c r="D450" s="47">
        <v>17</v>
      </c>
      <c r="E450" s="37">
        <v>43.503799999999998</v>
      </c>
      <c r="F4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0"/>
      <c r="H450"/>
      <c r="I450"/>
    </row>
    <row r="451" spans="1:9" x14ac:dyDescent="0.25">
      <c r="A451" s="29">
        <v>45822</v>
      </c>
      <c r="B451" s="47">
        <v>6</v>
      </c>
      <c r="C451" s="47">
        <v>6</v>
      </c>
      <c r="D451" s="47">
        <v>18</v>
      </c>
      <c r="E451" s="37">
        <v>61.848599999999998</v>
      </c>
      <c r="F4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1"/>
      <c r="H451"/>
      <c r="I451"/>
    </row>
    <row r="452" spans="1:9" x14ac:dyDescent="0.25">
      <c r="A452" s="29">
        <v>45822</v>
      </c>
      <c r="B452" s="47">
        <v>6</v>
      </c>
      <c r="C452" s="47">
        <v>6</v>
      </c>
      <c r="D452" s="47">
        <v>19</v>
      </c>
      <c r="E452" s="37">
        <v>74.117000000000004</v>
      </c>
      <c r="F4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2"/>
      <c r="H452"/>
      <c r="I452"/>
    </row>
    <row r="453" spans="1:9" x14ac:dyDescent="0.25">
      <c r="A453" s="29">
        <v>45822</v>
      </c>
      <c r="B453" s="47">
        <v>6</v>
      </c>
      <c r="C453" s="47">
        <v>6</v>
      </c>
      <c r="D453" s="47">
        <v>20</v>
      </c>
      <c r="E453" s="37">
        <v>67.661600000000007</v>
      </c>
      <c r="F4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3"/>
      <c r="H453"/>
      <c r="I453"/>
    </row>
    <row r="454" spans="1:9" x14ac:dyDescent="0.25">
      <c r="A454" s="29">
        <v>45822</v>
      </c>
      <c r="B454" s="47">
        <v>6</v>
      </c>
      <c r="C454" s="47">
        <v>6</v>
      </c>
      <c r="D454" s="47">
        <v>21</v>
      </c>
      <c r="E454" s="37">
        <v>43.722000000000001</v>
      </c>
      <c r="F4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4"/>
      <c r="H454"/>
      <c r="I454"/>
    </row>
    <row r="455" spans="1:9" x14ac:dyDescent="0.25">
      <c r="A455" s="29">
        <v>45822</v>
      </c>
      <c r="B455" s="47">
        <v>6</v>
      </c>
      <c r="C455" s="47">
        <v>6</v>
      </c>
      <c r="D455" s="47">
        <v>22</v>
      </c>
      <c r="E455" s="37">
        <v>49.676900000000003</v>
      </c>
      <c r="F4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5"/>
      <c r="H455"/>
      <c r="I455"/>
    </row>
    <row r="456" spans="1:9" x14ac:dyDescent="0.25">
      <c r="A456" s="29">
        <v>45822</v>
      </c>
      <c r="B456" s="47">
        <v>6</v>
      </c>
      <c r="C456" s="47">
        <v>6</v>
      </c>
      <c r="D456" s="47">
        <v>23</v>
      </c>
      <c r="E456" s="37">
        <v>29.676300000000001</v>
      </c>
      <c r="F4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6"/>
      <c r="H456"/>
      <c r="I456"/>
    </row>
    <row r="457" spans="1:9" x14ac:dyDescent="0.25">
      <c r="A457" s="29">
        <v>45822</v>
      </c>
      <c r="B457" s="47">
        <v>6</v>
      </c>
      <c r="C457" s="47">
        <v>6</v>
      </c>
      <c r="D457" s="47">
        <v>24</v>
      </c>
      <c r="E457" s="37">
        <v>24.214500000000001</v>
      </c>
      <c r="F4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7"/>
      <c r="H457"/>
      <c r="I457"/>
    </row>
    <row r="458" spans="1:9" x14ac:dyDescent="0.25">
      <c r="A458" s="29">
        <v>45823</v>
      </c>
      <c r="B458" s="47">
        <v>6</v>
      </c>
      <c r="C458" s="47">
        <v>7</v>
      </c>
      <c r="D458" s="47">
        <v>1</v>
      </c>
      <c r="E458" s="37">
        <v>26.605799999999999</v>
      </c>
      <c r="F4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8"/>
      <c r="H458"/>
      <c r="I458"/>
    </row>
    <row r="459" spans="1:9" x14ac:dyDescent="0.25">
      <c r="A459" s="29">
        <v>45823</v>
      </c>
      <c r="B459" s="47">
        <v>6</v>
      </c>
      <c r="C459" s="47">
        <v>7</v>
      </c>
      <c r="D459" s="47">
        <v>2</v>
      </c>
      <c r="E459" s="37">
        <v>22.572800000000001</v>
      </c>
      <c r="F4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9"/>
      <c r="H459"/>
      <c r="I459"/>
    </row>
    <row r="460" spans="1:9" x14ac:dyDescent="0.25">
      <c r="A460" s="29">
        <v>45823</v>
      </c>
      <c r="B460" s="47">
        <v>6</v>
      </c>
      <c r="C460" s="47">
        <v>7</v>
      </c>
      <c r="D460" s="47">
        <v>3</v>
      </c>
      <c r="E460" s="37">
        <v>20.577400000000001</v>
      </c>
      <c r="F4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0"/>
      <c r="H460"/>
      <c r="I460"/>
    </row>
    <row r="461" spans="1:9" x14ac:dyDescent="0.25">
      <c r="A461" s="29">
        <v>45823</v>
      </c>
      <c r="B461" s="47">
        <v>6</v>
      </c>
      <c r="C461" s="47">
        <v>7</v>
      </c>
      <c r="D461" s="47">
        <v>4</v>
      </c>
      <c r="E461" s="37">
        <v>21.7288</v>
      </c>
      <c r="F4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1"/>
      <c r="H461"/>
      <c r="I461"/>
    </row>
    <row r="462" spans="1:9" x14ac:dyDescent="0.25">
      <c r="A462" s="29">
        <v>45823</v>
      </c>
      <c r="B462" s="47">
        <v>6</v>
      </c>
      <c r="C462" s="47">
        <v>7</v>
      </c>
      <c r="D462" s="47">
        <v>5</v>
      </c>
      <c r="E462" s="37">
        <v>18.586300000000001</v>
      </c>
      <c r="F4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2"/>
      <c r="H462"/>
      <c r="I462"/>
    </row>
    <row r="463" spans="1:9" x14ac:dyDescent="0.25">
      <c r="A463" s="29">
        <v>45823</v>
      </c>
      <c r="B463" s="47">
        <v>6</v>
      </c>
      <c r="C463" s="47">
        <v>7</v>
      </c>
      <c r="D463" s="47">
        <v>6</v>
      </c>
      <c r="E463" s="37">
        <v>19.620799999999999</v>
      </c>
      <c r="F4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3"/>
      <c r="H463"/>
      <c r="I463"/>
    </row>
    <row r="464" spans="1:9" x14ac:dyDescent="0.25">
      <c r="A464" s="29">
        <v>45823</v>
      </c>
      <c r="B464" s="47">
        <v>6</v>
      </c>
      <c r="C464" s="47">
        <v>7</v>
      </c>
      <c r="D464" s="47">
        <v>7</v>
      </c>
      <c r="E464" s="37">
        <v>51.919899999999998</v>
      </c>
      <c r="F4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4"/>
      <c r="H464"/>
      <c r="I464"/>
    </row>
    <row r="465" spans="1:9" x14ac:dyDescent="0.25">
      <c r="A465" s="29">
        <v>45823</v>
      </c>
      <c r="B465" s="47">
        <v>6</v>
      </c>
      <c r="C465" s="47">
        <v>7</v>
      </c>
      <c r="D465" s="47">
        <v>8</v>
      </c>
      <c r="E465" s="37">
        <v>29.991199999999999</v>
      </c>
      <c r="F4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5"/>
      <c r="H465"/>
      <c r="I465"/>
    </row>
    <row r="466" spans="1:9" x14ac:dyDescent="0.25">
      <c r="A466" s="29">
        <v>45823</v>
      </c>
      <c r="B466" s="47">
        <v>6</v>
      </c>
      <c r="C466" s="47">
        <v>7</v>
      </c>
      <c r="D466" s="47">
        <v>9</v>
      </c>
      <c r="E466" s="37">
        <v>32.170900000000003</v>
      </c>
      <c r="F4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6"/>
      <c r="H466"/>
      <c r="I466"/>
    </row>
    <row r="467" spans="1:9" x14ac:dyDescent="0.25">
      <c r="A467" s="29">
        <v>45823</v>
      </c>
      <c r="B467" s="47">
        <v>6</v>
      </c>
      <c r="C467" s="47">
        <v>7</v>
      </c>
      <c r="D467" s="47">
        <v>10</v>
      </c>
      <c r="E467" s="37">
        <v>70.558300000000003</v>
      </c>
      <c r="F4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7"/>
      <c r="H467"/>
      <c r="I467"/>
    </row>
    <row r="468" spans="1:9" x14ac:dyDescent="0.25">
      <c r="A468" s="29">
        <v>45823</v>
      </c>
      <c r="B468" s="47">
        <v>6</v>
      </c>
      <c r="C468" s="47">
        <v>7</v>
      </c>
      <c r="D468" s="47">
        <v>11</v>
      </c>
      <c r="E468" s="37">
        <v>96.549099999999996</v>
      </c>
      <c r="F4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8"/>
      <c r="H468"/>
      <c r="I468"/>
    </row>
    <row r="469" spans="1:9" x14ac:dyDescent="0.25">
      <c r="A469" s="29">
        <v>45823</v>
      </c>
      <c r="B469" s="47">
        <v>6</v>
      </c>
      <c r="C469" s="47">
        <v>7</v>
      </c>
      <c r="D469" s="47">
        <v>12</v>
      </c>
      <c r="E469" s="37">
        <v>97.76</v>
      </c>
      <c r="F4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9"/>
      <c r="H469"/>
      <c r="I469"/>
    </row>
    <row r="470" spans="1:9" x14ac:dyDescent="0.25">
      <c r="A470" s="29">
        <v>45823</v>
      </c>
      <c r="B470" s="47">
        <v>6</v>
      </c>
      <c r="C470" s="47">
        <v>7</v>
      </c>
      <c r="D470" s="47">
        <v>13</v>
      </c>
      <c r="E470" s="37">
        <v>35.601199999999999</v>
      </c>
      <c r="F4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0"/>
      <c r="H470"/>
      <c r="I470"/>
    </row>
    <row r="471" spans="1:9" x14ac:dyDescent="0.25">
      <c r="A471" s="29">
        <v>45823</v>
      </c>
      <c r="B471" s="47">
        <v>6</v>
      </c>
      <c r="C471" s="47">
        <v>7</v>
      </c>
      <c r="D471" s="47">
        <v>14</v>
      </c>
      <c r="E471" s="37">
        <v>43.208799999999997</v>
      </c>
      <c r="F4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1"/>
      <c r="H471"/>
      <c r="I471"/>
    </row>
    <row r="472" spans="1:9" x14ac:dyDescent="0.25">
      <c r="A472" s="29">
        <v>45823</v>
      </c>
      <c r="B472" s="47">
        <v>6</v>
      </c>
      <c r="C472" s="47">
        <v>7</v>
      </c>
      <c r="D472" s="47">
        <v>15</v>
      </c>
      <c r="E472" s="37">
        <v>54.765000000000001</v>
      </c>
      <c r="F4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2"/>
      <c r="H472"/>
      <c r="I472"/>
    </row>
    <row r="473" spans="1:9" x14ac:dyDescent="0.25">
      <c r="A473" s="29">
        <v>45823</v>
      </c>
      <c r="B473" s="47">
        <v>6</v>
      </c>
      <c r="C473" s="47">
        <v>7</v>
      </c>
      <c r="D473" s="47">
        <v>16</v>
      </c>
      <c r="E473" s="37">
        <v>60.314100000000003</v>
      </c>
      <c r="F4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3"/>
      <c r="H473"/>
      <c r="I473"/>
    </row>
    <row r="474" spans="1:9" x14ac:dyDescent="0.25">
      <c r="A474" s="29">
        <v>45823</v>
      </c>
      <c r="B474" s="47">
        <v>6</v>
      </c>
      <c r="C474" s="47">
        <v>7</v>
      </c>
      <c r="D474" s="47">
        <v>17</v>
      </c>
      <c r="E474" s="37">
        <v>58.759900000000002</v>
      </c>
      <c r="F4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4"/>
      <c r="H474"/>
      <c r="I474"/>
    </row>
    <row r="475" spans="1:9" x14ac:dyDescent="0.25">
      <c r="A475" s="29">
        <v>45823</v>
      </c>
      <c r="B475" s="47">
        <v>6</v>
      </c>
      <c r="C475" s="47">
        <v>7</v>
      </c>
      <c r="D475" s="47">
        <v>18</v>
      </c>
      <c r="E475" s="37">
        <v>63.787999999999997</v>
      </c>
      <c r="F4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5"/>
      <c r="H475"/>
      <c r="I475"/>
    </row>
    <row r="476" spans="1:9" x14ac:dyDescent="0.25">
      <c r="A476" s="29">
        <v>45823</v>
      </c>
      <c r="B476" s="47">
        <v>6</v>
      </c>
      <c r="C476" s="47">
        <v>7</v>
      </c>
      <c r="D476" s="47">
        <v>19</v>
      </c>
      <c r="E476" s="37">
        <v>71.213800000000006</v>
      </c>
      <c r="F4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6"/>
      <c r="H476"/>
      <c r="I476"/>
    </row>
    <row r="477" spans="1:9" x14ac:dyDescent="0.25">
      <c r="A477" s="29">
        <v>45823</v>
      </c>
      <c r="B477" s="47">
        <v>6</v>
      </c>
      <c r="C477" s="47">
        <v>7</v>
      </c>
      <c r="D477" s="47">
        <v>20</v>
      </c>
      <c r="E477" s="37">
        <v>22.9224</v>
      </c>
      <c r="F4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7"/>
      <c r="H477"/>
      <c r="I477"/>
    </row>
    <row r="478" spans="1:9" x14ac:dyDescent="0.25">
      <c r="A478" s="29">
        <v>45823</v>
      </c>
      <c r="B478" s="47">
        <v>6</v>
      </c>
      <c r="C478" s="47">
        <v>7</v>
      </c>
      <c r="D478" s="47">
        <v>21</v>
      </c>
      <c r="E478" s="37">
        <v>21.592400000000001</v>
      </c>
      <c r="F4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8"/>
      <c r="H478"/>
      <c r="I478"/>
    </row>
    <row r="479" spans="1:9" x14ac:dyDescent="0.25">
      <c r="A479" s="29">
        <v>45823</v>
      </c>
      <c r="B479" s="47">
        <v>6</v>
      </c>
      <c r="C479" s="47">
        <v>7</v>
      </c>
      <c r="D479" s="47">
        <v>22</v>
      </c>
      <c r="E479" s="37">
        <v>24.459599999999998</v>
      </c>
      <c r="F4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9"/>
      <c r="H479"/>
      <c r="I479"/>
    </row>
    <row r="480" spans="1:9" x14ac:dyDescent="0.25">
      <c r="A480" s="29">
        <v>45823</v>
      </c>
      <c r="B480" s="47">
        <v>6</v>
      </c>
      <c r="C480" s="47">
        <v>7</v>
      </c>
      <c r="D480" s="47">
        <v>23</v>
      </c>
      <c r="E480" s="37">
        <v>31.9621</v>
      </c>
      <c r="F4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0"/>
      <c r="H480"/>
      <c r="I480"/>
    </row>
    <row r="481" spans="1:9" x14ac:dyDescent="0.25">
      <c r="A481" s="29">
        <v>45823</v>
      </c>
      <c r="B481" s="47">
        <v>6</v>
      </c>
      <c r="C481" s="47">
        <v>7</v>
      </c>
      <c r="D481" s="47">
        <v>24</v>
      </c>
      <c r="E481" s="37">
        <v>39.202599999999997</v>
      </c>
      <c r="F4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1"/>
      <c r="H481"/>
      <c r="I481"/>
    </row>
    <row r="482" spans="1:9" x14ac:dyDescent="0.25">
      <c r="A482" s="29">
        <v>45824</v>
      </c>
      <c r="B482" s="47">
        <v>6</v>
      </c>
      <c r="C482" s="47">
        <v>1</v>
      </c>
      <c r="D482" s="47">
        <v>1</v>
      </c>
      <c r="E482" s="37">
        <v>25.121600000000001</v>
      </c>
      <c r="F4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2"/>
      <c r="H482"/>
      <c r="I482"/>
    </row>
    <row r="483" spans="1:9" x14ac:dyDescent="0.25">
      <c r="A483" s="29">
        <v>45824</v>
      </c>
      <c r="B483" s="47">
        <v>6</v>
      </c>
      <c r="C483" s="47">
        <v>1</v>
      </c>
      <c r="D483" s="47">
        <v>2</v>
      </c>
      <c r="E483" s="37">
        <v>16.047699999999999</v>
      </c>
      <c r="F4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3"/>
      <c r="H483"/>
      <c r="I483"/>
    </row>
    <row r="484" spans="1:9" x14ac:dyDescent="0.25">
      <c r="A484" s="29">
        <v>45824</v>
      </c>
      <c r="B484" s="47">
        <v>6</v>
      </c>
      <c r="C484" s="47">
        <v>1</v>
      </c>
      <c r="D484" s="47">
        <v>3</v>
      </c>
      <c r="E484" s="37">
        <v>7.1336000000000004</v>
      </c>
      <c r="F4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4"/>
      <c r="H484"/>
      <c r="I484"/>
    </row>
    <row r="485" spans="1:9" x14ac:dyDescent="0.25">
      <c r="A485" s="29">
        <v>45824</v>
      </c>
      <c r="B485" s="47">
        <v>6</v>
      </c>
      <c r="C485" s="47">
        <v>1</v>
      </c>
      <c r="D485" s="47">
        <v>4</v>
      </c>
      <c r="E485" s="37">
        <v>-18.433900000000001</v>
      </c>
      <c r="F4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5"/>
      <c r="H485"/>
      <c r="I485"/>
    </row>
    <row r="486" spans="1:9" x14ac:dyDescent="0.25">
      <c r="A486" s="29">
        <v>45824</v>
      </c>
      <c r="B486" s="47">
        <v>6</v>
      </c>
      <c r="C486" s="47">
        <v>1</v>
      </c>
      <c r="D486" s="47">
        <v>5</v>
      </c>
      <c r="E486" s="37">
        <v>-16.9773</v>
      </c>
      <c r="F4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6"/>
      <c r="H486"/>
      <c r="I486"/>
    </row>
    <row r="487" spans="1:9" x14ac:dyDescent="0.25">
      <c r="A487" s="29">
        <v>45824</v>
      </c>
      <c r="B487" s="47">
        <v>6</v>
      </c>
      <c r="C487" s="47">
        <v>1</v>
      </c>
      <c r="D487" s="47">
        <v>6</v>
      </c>
      <c r="E487" s="37">
        <v>-20.1309</v>
      </c>
      <c r="F4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7"/>
      <c r="H487"/>
      <c r="I487"/>
    </row>
    <row r="488" spans="1:9" x14ac:dyDescent="0.25">
      <c r="A488" s="29">
        <v>45824</v>
      </c>
      <c r="B488" s="47">
        <v>6</v>
      </c>
      <c r="C488" s="47">
        <v>1</v>
      </c>
      <c r="D488" s="47">
        <v>7</v>
      </c>
      <c r="E488" s="37">
        <v>24.032800000000002</v>
      </c>
      <c r="F4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8"/>
      <c r="H488"/>
      <c r="I488"/>
    </row>
    <row r="489" spans="1:9" x14ac:dyDescent="0.25">
      <c r="A489" s="29">
        <v>45824</v>
      </c>
      <c r="B489" s="47">
        <v>6</v>
      </c>
      <c r="C489" s="47">
        <v>1</v>
      </c>
      <c r="D489" s="47">
        <v>8</v>
      </c>
      <c r="E489" s="37">
        <v>53.817300000000003</v>
      </c>
      <c r="F4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9"/>
      <c r="H489"/>
      <c r="I489"/>
    </row>
    <row r="490" spans="1:9" x14ac:dyDescent="0.25">
      <c r="A490" s="29">
        <v>45824</v>
      </c>
      <c r="B490" s="47">
        <v>6</v>
      </c>
      <c r="C490" s="47">
        <v>1</v>
      </c>
      <c r="D490" s="47">
        <v>9</v>
      </c>
      <c r="E490" s="37">
        <v>56.260100000000001</v>
      </c>
      <c r="F4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0"/>
      <c r="H490"/>
      <c r="I490"/>
    </row>
    <row r="491" spans="1:9" x14ac:dyDescent="0.25">
      <c r="A491" s="29">
        <v>45824</v>
      </c>
      <c r="B491" s="47">
        <v>6</v>
      </c>
      <c r="C491" s="47">
        <v>1</v>
      </c>
      <c r="D491" s="47">
        <v>10</v>
      </c>
      <c r="E491" s="37">
        <v>47.948999999999998</v>
      </c>
      <c r="F4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1"/>
      <c r="H491"/>
      <c r="I491"/>
    </row>
    <row r="492" spans="1:9" x14ac:dyDescent="0.25">
      <c r="A492" s="29">
        <v>45824</v>
      </c>
      <c r="B492" s="47">
        <v>6</v>
      </c>
      <c r="C492" s="47">
        <v>1</v>
      </c>
      <c r="D492" s="47">
        <v>11</v>
      </c>
      <c r="E492" s="37">
        <v>53.321899999999999</v>
      </c>
      <c r="F4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2"/>
      <c r="H492"/>
      <c r="I492"/>
    </row>
    <row r="493" spans="1:9" x14ac:dyDescent="0.25">
      <c r="A493" s="29">
        <v>45824</v>
      </c>
      <c r="B493" s="47">
        <v>6</v>
      </c>
      <c r="C493" s="47">
        <v>1</v>
      </c>
      <c r="D493" s="47">
        <v>12</v>
      </c>
      <c r="E493" s="37">
        <v>33.547400000000003</v>
      </c>
      <c r="F4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3"/>
      <c r="H493"/>
      <c r="I493"/>
    </row>
    <row r="494" spans="1:9" x14ac:dyDescent="0.25">
      <c r="A494" s="29">
        <v>45824</v>
      </c>
      <c r="B494" s="47">
        <v>6</v>
      </c>
      <c r="C494" s="47">
        <v>1</v>
      </c>
      <c r="D494" s="47">
        <v>13</v>
      </c>
      <c r="E494" s="37">
        <v>23.507899999999999</v>
      </c>
      <c r="F4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4"/>
      <c r="H494"/>
      <c r="I494"/>
    </row>
    <row r="495" spans="1:9" x14ac:dyDescent="0.25">
      <c r="A495" s="29">
        <v>45824</v>
      </c>
      <c r="B495" s="47">
        <v>6</v>
      </c>
      <c r="C495" s="47">
        <v>1</v>
      </c>
      <c r="D495" s="47">
        <v>14</v>
      </c>
      <c r="E495" s="37">
        <v>23.768999999999998</v>
      </c>
      <c r="F4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5"/>
      <c r="H495"/>
      <c r="I495"/>
    </row>
    <row r="496" spans="1:9" x14ac:dyDescent="0.25">
      <c r="A496" s="29">
        <v>45824</v>
      </c>
      <c r="B496" s="47">
        <v>6</v>
      </c>
      <c r="C496" s="47">
        <v>1</v>
      </c>
      <c r="D496" s="47">
        <v>15</v>
      </c>
      <c r="E496" s="37">
        <v>20.7028</v>
      </c>
      <c r="F4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6"/>
      <c r="H496"/>
      <c r="I496"/>
    </row>
    <row r="497" spans="1:9" x14ac:dyDescent="0.25">
      <c r="A497" s="29">
        <v>45824</v>
      </c>
      <c r="B497" s="47">
        <v>6</v>
      </c>
      <c r="C497" s="47">
        <v>1</v>
      </c>
      <c r="D497" s="47">
        <v>16</v>
      </c>
      <c r="E497" s="37">
        <v>18.187100000000001</v>
      </c>
      <c r="F49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7"/>
      <c r="H497"/>
      <c r="I497"/>
    </row>
    <row r="498" spans="1:9" x14ac:dyDescent="0.25">
      <c r="A498" s="29">
        <v>45824</v>
      </c>
      <c r="B498" s="47">
        <v>6</v>
      </c>
      <c r="C498" s="47">
        <v>1</v>
      </c>
      <c r="D498" s="47">
        <v>17</v>
      </c>
      <c r="E498" s="37">
        <v>19.557700000000001</v>
      </c>
      <c r="F49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8"/>
      <c r="H498"/>
      <c r="I498"/>
    </row>
    <row r="499" spans="1:9" x14ac:dyDescent="0.25">
      <c r="A499" s="29">
        <v>45824</v>
      </c>
      <c r="B499" s="47">
        <v>6</v>
      </c>
      <c r="C499" s="47">
        <v>1</v>
      </c>
      <c r="D499" s="47">
        <v>18</v>
      </c>
      <c r="E499" s="37">
        <v>75.262900000000002</v>
      </c>
      <c r="F49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9"/>
      <c r="H499"/>
      <c r="I499"/>
    </row>
    <row r="500" spans="1:9" x14ac:dyDescent="0.25">
      <c r="A500" s="29">
        <v>45824</v>
      </c>
      <c r="B500" s="47">
        <v>6</v>
      </c>
      <c r="C500" s="47">
        <v>1</v>
      </c>
      <c r="D500" s="47">
        <v>19</v>
      </c>
      <c r="E500" s="37">
        <v>519.00779999999997</v>
      </c>
      <c r="F50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00"/>
      <c r="H500"/>
      <c r="I500"/>
    </row>
    <row r="501" spans="1:9" x14ac:dyDescent="0.25">
      <c r="A501" s="29">
        <v>45824</v>
      </c>
      <c r="B501" s="47">
        <v>6</v>
      </c>
      <c r="C501" s="47">
        <v>1</v>
      </c>
      <c r="D501" s="47">
        <v>20</v>
      </c>
      <c r="E501" s="37">
        <v>91.334299999999999</v>
      </c>
      <c r="F5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1"/>
      <c r="H501"/>
      <c r="I501"/>
    </row>
    <row r="502" spans="1:9" x14ac:dyDescent="0.25">
      <c r="A502" s="29">
        <v>45824</v>
      </c>
      <c r="B502" s="47">
        <v>6</v>
      </c>
      <c r="C502" s="47">
        <v>1</v>
      </c>
      <c r="D502" s="47">
        <v>21</v>
      </c>
      <c r="E502" s="37">
        <v>64.778700000000001</v>
      </c>
      <c r="F5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2"/>
      <c r="H502"/>
      <c r="I502"/>
    </row>
    <row r="503" spans="1:9" x14ac:dyDescent="0.25">
      <c r="A503" s="29">
        <v>45824</v>
      </c>
      <c r="B503" s="47">
        <v>6</v>
      </c>
      <c r="C503" s="47">
        <v>1</v>
      </c>
      <c r="D503" s="47">
        <v>22</v>
      </c>
      <c r="E503" s="37">
        <v>31.252600000000001</v>
      </c>
      <c r="F5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3"/>
      <c r="H503"/>
      <c r="I503"/>
    </row>
    <row r="504" spans="1:9" x14ac:dyDescent="0.25">
      <c r="A504" s="29">
        <v>45824</v>
      </c>
      <c r="B504" s="47">
        <v>6</v>
      </c>
      <c r="C504" s="47">
        <v>1</v>
      </c>
      <c r="D504" s="47">
        <v>23</v>
      </c>
      <c r="E504" s="37">
        <v>9.2157999999999998</v>
      </c>
      <c r="F5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4"/>
      <c r="H504"/>
      <c r="I504"/>
    </row>
    <row r="505" spans="1:9" x14ac:dyDescent="0.25">
      <c r="A505" s="29">
        <v>45824</v>
      </c>
      <c r="B505" s="47">
        <v>6</v>
      </c>
      <c r="C505" s="47">
        <v>1</v>
      </c>
      <c r="D505" s="47">
        <v>24</v>
      </c>
      <c r="E505" s="37">
        <v>20.335000000000001</v>
      </c>
      <c r="F5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5"/>
      <c r="H505"/>
      <c r="I505"/>
    </row>
    <row r="506" spans="1:9" x14ac:dyDescent="0.25">
      <c r="A506" s="29">
        <v>45825</v>
      </c>
      <c r="B506" s="47">
        <v>6</v>
      </c>
      <c r="C506" s="47">
        <v>2</v>
      </c>
      <c r="D506" s="47">
        <v>1</v>
      </c>
      <c r="E506" s="37">
        <v>29.692900000000002</v>
      </c>
      <c r="F5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6"/>
      <c r="H506"/>
      <c r="I506"/>
    </row>
    <row r="507" spans="1:9" x14ac:dyDescent="0.25">
      <c r="A507" s="29">
        <v>45825</v>
      </c>
      <c r="B507" s="47">
        <v>6</v>
      </c>
      <c r="C507" s="47">
        <v>2</v>
      </c>
      <c r="D507" s="47">
        <v>2</v>
      </c>
      <c r="E507" s="37">
        <v>131.92019999999999</v>
      </c>
      <c r="F5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7"/>
      <c r="H507"/>
      <c r="I507"/>
    </row>
    <row r="508" spans="1:9" x14ac:dyDescent="0.25">
      <c r="A508" s="29">
        <v>45825</v>
      </c>
      <c r="B508" s="47">
        <v>6</v>
      </c>
      <c r="C508" s="47">
        <v>2</v>
      </c>
      <c r="D508" s="47">
        <v>3</v>
      </c>
      <c r="E508" s="37">
        <v>109.6108</v>
      </c>
      <c r="F5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8"/>
      <c r="H508"/>
      <c r="I508"/>
    </row>
    <row r="509" spans="1:9" x14ac:dyDescent="0.25">
      <c r="A509" s="29">
        <v>45825</v>
      </c>
      <c r="B509" s="47">
        <v>6</v>
      </c>
      <c r="C509" s="47">
        <v>2</v>
      </c>
      <c r="D509" s="47">
        <v>4</v>
      </c>
      <c r="E509" s="37">
        <v>11.0128</v>
      </c>
      <c r="F5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9"/>
      <c r="H509"/>
      <c r="I509"/>
    </row>
    <row r="510" spans="1:9" x14ac:dyDescent="0.25">
      <c r="A510" s="29">
        <v>45825</v>
      </c>
      <c r="B510" s="47">
        <v>6</v>
      </c>
      <c r="C510" s="47">
        <v>2</v>
      </c>
      <c r="D510" s="47">
        <v>5</v>
      </c>
      <c r="E510" s="37">
        <v>279.67689999999999</v>
      </c>
      <c r="F5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0"/>
      <c r="H510"/>
      <c r="I510"/>
    </row>
    <row r="511" spans="1:9" x14ac:dyDescent="0.25">
      <c r="A511" s="29">
        <v>45825</v>
      </c>
      <c r="B511" s="47">
        <v>6</v>
      </c>
      <c r="C511" s="47">
        <v>2</v>
      </c>
      <c r="D511" s="47">
        <v>6</v>
      </c>
      <c r="E511" s="37">
        <v>13.5046</v>
      </c>
      <c r="F5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1"/>
      <c r="H511"/>
      <c r="I511"/>
    </row>
    <row r="512" spans="1:9" x14ac:dyDescent="0.25">
      <c r="A512" s="29">
        <v>45825</v>
      </c>
      <c r="B512" s="47">
        <v>6</v>
      </c>
      <c r="C512" s="47">
        <v>2</v>
      </c>
      <c r="D512" s="47">
        <v>7</v>
      </c>
      <c r="E512" s="37">
        <v>18.983899999999998</v>
      </c>
      <c r="F5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2"/>
      <c r="H512"/>
      <c r="I512"/>
    </row>
    <row r="513" spans="1:9" x14ac:dyDescent="0.25">
      <c r="A513" s="29">
        <v>45825</v>
      </c>
      <c r="B513" s="47">
        <v>6</v>
      </c>
      <c r="C513" s="47">
        <v>2</v>
      </c>
      <c r="D513" s="47">
        <v>8</v>
      </c>
      <c r="E513" s="37">
        <v>20.257300000000001</v>
      </c>
      <c r="F5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3"/>
      <c r="H513"/>
      <c r="I513"/>
    </row>
    <row r="514" spans="1:9" x14ac:dyDescent="0.25">
      <c r="A514" s="29">
        <v>45825</v>
      </c>
      <c r="B514" s="47">
        <v>6</v>
      </c>
      <c r="C514" s="47">
        <v>2</v>
      </c>
      <c r="D514" s="47">
        <v>9</v>
      </c>
      <c r="E514" s="37">
        <v>22.959199999999999</v>
      </c>
      <c r="F5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4"/>
      <c r="H514"/>
      <c r="I514"/>
    </row>
    <row r="515" spans="1:9" x14ac:dyDescent="0.25">
      <c r="A515" s="29">
        <v>45825</v>
      </c>
      <c r="B515" s="47">
        <v>6</v>
      </c>
      <c r="C515" s="47">
        <v>2</v>
      </c>
      <c r="D515" s="47">
        <v>10</v>
      </c>
      <c r="E515" s="37">
        <v>103.60850000000001</v>
      </c>
      <c r="F5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5"/>
      <c r="H515"/>
      <c r="I515"/>
    </row>
    <row r="516" spans="1:9" x14ac:dyDescent="0.25">
      <c r="A516" s="29">
        <v>45825</v>
      </c>
      <c r="B516" s="47">
        <v>6</v>
      </c>
      <c r="C516" s="47">
        <v>2</v>
      </c>
      <c r="D516" s="47">
        <v>11</v>
      </c>
      <c r="E516" s="37">
        <v>55.878799999999998</v>
      </c>
      <c r="F5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6"/>
      <c r="H516"/>
      <c r="I516"/>
    </row>
    <row r="517" spans="1:9" x14ac:dyDescent="0.25">
      <c r="A517" s="29">
        <v>45825</v>
      </c>
      <c r="B517" s="47">
        <v>6</v>
      </c>
      <c r="C517" s="47">
        <v>2</v>
      </c>
      <c r="D517" s="47">
        <v>12</v>
      </c>
      <c r="E517" s="37">
        <v>51.502200000000002</v>
      </c>
      <c r="F5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7"/>
      <c r="H517"/>
      <c r="I517"/>
    </row>
    <row r="518" spans="1:9" x14ac:dyDescent="0.25">
      <c r="A518" s="29">
        <v>45825</v>
      </c>
      <c r="B518" s="47">
        <v>6</v>
      </c>
      <c r="C518" s="47">
        <v>2</v>
      </c>
      <c r="D518" s="47">
        <v>13</v>
      </c>
      <c r="E518" s="37">
        <v>50.889299999999999</v>
      </c>
      <c r="F5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8"/>
      <c r="H518"/>
      <c r="I518"/>
    </row>
    <row r="519" spans="1:9" x14ac:dyDescent="0.25">
      <c r="A519" s="29">
        <v>45825</v>
      </c>
      <c r="B519" s="47">
        <v>6</v>
      </c>
      <c r="C519" s="47">
        <v>2</v>
      </c>
      <c r="D519" s="47">
        <v>14</v>
      </c>
      <c r="E519" s="37">
        <v>52.645299999999999</v>
      </c>
      <c r="F5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9"/>
      <c r="H519"/>
      <c r="I519"/>
    </row>
    <row r="520" spans="1:9" x14ac:dyDescent="0.25">
      <c r="A520" s="29">
        <v>45825</v>
      </c>
      <c r="B520" s="47">
        <v>6</v>
      </c>
      <c r="C520" s="47">
        <v>2</v>
      </c>
      <c r="D520" s="47">
        <v>15</v>
      </c>
      <c r="E520" s="37">
        <v>55.021599999999999</v>
      </c>
      <c r="F5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0"/>
      <c r="H520"/>
      <c r="I520"/>
    </row>
    <row r="521" spans="1:9" x14ac:dyDescent="0.25">
      <c r="A521" s="29">
        <v>45825</v>
      </c>
      <c r="B521" s="47">
        <v>6</v>
      </c>
      <c r="C521" s="47">
        <v>2</v>
      </c>
      <c r="D521" s="47">
        <v>16</v>
      </c>
      <c r="E521" s="37">
        <v>58.396500000000003</v>
      </c>
      <c r="F52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1"/>
      <c r="H521"/>
      <c r="I521"/>
    </row>
    <row r="522" spans="1:9" x14ac:dyDescent="0.25">
      <c r="A522" s="29">
        <v>45825</v>
      </c>
      <c r="B522" s="47">
        <v>6</v>
      </c>
      <c r="C522" s="47">
        <v>2</v>
      </c>
      <c r="D522" s="47">
        <v>17</v>
      </c>
      <c r="E522" s="37">
        <v>55.619900000000001</v>
      </c>
      <c r="F52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2"/>
      <c r="H522"/>
      <c r="I522"/>
    </row>
    <row r="523" spans="1:9" x14ac:dyDescent="0.25">
      <c r="A523" s="29">
        <v>45825</v>
      </c>
      <c r="B523" s="47">
        <v>6</v>
      </c>
      <c r="C523" s="47">
        <v>2</v>
      </c>
      <c r="D523" s="47">
        <v>18</v>
      </c>
      <c r="E523" s="37">
        <v>59.398400000000002</v>
      </c>
      <c r="F52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3"/>
      <c r="H523"/>
      <c r="I523"/>
    </row>
    <row r="524" spans="1:9" x14ac:dyDescent="0.25">
      <c r="A524" s="29">
        <v>45825</v>
      </c>
      <c r="B524" s="47">
        <v>6</v>
      </c>
      <c r="C524" s="47">
        <v>2</v>
      </c>
      <c r="D524" s="47">
        <v>19</v>
      </c>
      <c r="E524" s="37">
        <v>82.336399999999998</v>
      </c>
      <c r="F52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4"/>
      <c r="H524"/>
      <c r="I524"/>
    </row>
    <row r="525" spans="1:9" x14ac:dyDescent="0.25">
      <c r="A525" s="29">
        <v>45825</v>
      </c>
      <c r="B525" s="47">
        <v>6</v>
      </c>
      <c r="C525" s="47">
        <v>2</v>
      </c>
      <c r="D525" s="47">
        <v>20</v>
      </c>
      <c r="E525" s="37">
        <v>115.4894</v>
      </c>
      <c r="F5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5"/>
      <c r="H525"/>
      <c r="I525"/>
    </row>
    <row r="526" spans="1:9" x14ac:dyDescent="0.25">
      <c r="A526" s="29">
        <v>45825</v>
      </c>
      <c r="B526" s="47">
        <v>6</v>
      </c>
      <c r="C526" s="47">
        <v>2</v>
      </c>
      <c r="D526" s="47">
        <v>21</v>
      </c>
      <c r="E526" s="37">
        <v>97.757800000000003</v>
      </c>
      <c r="F5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6"/>
      <c r="H526"/>
      <c r="I526"/>
    </row>
    <row r="527" spans="1:9" x14ac:dyDescent="0.25">
      <c r="A527" s="29">
        <v>45825</v>
      </c>
      <c r="B527" s="47">
        <v>6</v>
      </c>
      <c r="C527" s="47">
        <v>2</v>
      </c>
      <c r="D527" s="47">
        <v>22</v>
      </c>
      <c r="E527" s="37">
        <v>84.560599999999994</v>
      </c>
      <c r="F5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7"/>
      <c r="H527"/>
      <c r="I527"/>
    </row>
    <row r="528" spans="1:9" x14ac:dyDescent="0.25">
      <c r="A528" s="29">
        <v>45825</v>
      </c>
      <c r="B528" s="47">
        <v>6</v>
      </c>
      <c r="C528" s="47">
        <v>2</v>
      </c>
      <c r="D528" s="47">
        <v>23</v>
      </c>
      <c r="E528" s="37">
        <v>90.338999999999999</v>
      </c>
      <c r="F5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8"/>
      <c r="H528"/>
      <c r="I528"/>
    </row>
    <row r="529" spans="1:9" x14ac:dyDescent="0.25">
      <c r="A529" s="29">
        <v>45825</v>
      </c>
      <c r="B529" s="47">
        <v>6</v>
      </c>
      <c r="C529" s="47">
        <v>2</v>
      </c>
      <c r="D529" s="47">
        <v>24</v>
      </c>
      <c r="E529" s="37">
        <v>72.430599999999998</v>
      </c>
      <c r="F5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9"/>
      <c r="H529"/>
      <c r="I529"/>
    </row>
    <row r="530" spans="1:9" x14ac:dyDescent="0.25">
      <c r="A530" s="29">
        <v>45826</v>
      </c>
      <c r="B530" s="47">
        <v>6</v>
      </c>
      <c r="C530" s="47">
        <v>3</v>
      </c>
      <c r="D530" s="47">
        <v>1</v>
      </c>
      <c r="E530" s="37">
        <v>65.036100000000005</v>
      </c>
      <c r="F5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0"/>
      <c r="H530"/>
      <c r="I530"/>
    </row>
    <row r="531" spans="1:9" x14ac:dyDescent="0.25">
      <c r="A531" s="29">
        <v>45826</v>
      </c>
      <c r="B531" s="47">
        <v>6</v>
      </c>
      <c r="C531" s="47">
        <v>3</v>
      </c>
      <c r="D531" s="47">
        <v>2</v>
      </c>
      <c r="E531" s="37">
        <v>50.551699999999997</v>
      </c>
      <c r="F5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1"/>
      <c r="H531"/>
      <c r="I531"/>
    </row>
    <row r="532" spans="1:9" x14ac:dyDescent="0.25">
      <c r="A532" s="29">
        <v>45826</v>
      </c>
      <c r="B532" s="47">
        <v>6</v>
      </c>
      <c r="C532" s="47">
        <v>3</v>
      </c>
      <c r="D532" s="47">
        <v>3</v>
      </c>
      <c r="E532" s="37">
        <v>25.162099999999999</v>
      </c>
      <c r="F5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2"/>
      <c r="H532"/>
      <c r="I532"/>
    </row>
    <row r="533" spans="1:9" x14ac:dyDescent="0.25">
      <c r="A533" s="29">
        <v>45826</v>
      </c>
      <c r="B533" s="47">
        <v>6</v>
      </c>
      <c r="C533" s="47">
        <v>3</v>
      </c>
      <c r="D533" s="47">
        <v>4</v>
      </c>
      <c r="E533" s="37">
        <v>25.343499999999999</v>
      </c>
      <c r="F5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3"/>
      <c r="H533"/>
      <c r="I533"/>
    </row>
    <row r="534" spans="1:9" x14ac:dyDescent="0.25">
      <c r="A534" s="29">
        <v>45826</v>
      </c>
      <c r="B534" s="47">
        <v>6</v>
      </c>
      <c r="C534" s="47">
        <v>3</v>
      </c>
      <c r="D534" s="47">
        <v>5</v>
      </c>
      <c r="E534" s="37">
        <v>27.165600000000001</v>
      </c>
      <c r="F5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4"/>
      <c r="H534"/>
      <c r="I534"/>
    </row>
    <row r="535" spans="1:9" x14ac:dyDescent="0.25">
      <c r="A535" s="29">
        <v>45826</v>
      </c>
      <c r="B535" s="47">
        <v>6</v>
      </c>
      <c r="C535" s="47">
        <v>3</v>
      </c>
      <c r="D535" s="47">
        <v>6</v>
      </c>
      <c r="E535" s="37">
        <v>26.096399999999999</v>
      </c>
      <c r="F5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5"/>
      <c r="H535"/>
      <c r="I535"/>
    </row>
    <row r="536" spans="1:9" x14ac:dyDescent="0.25">
      <c r="A536" s="29">
        <v>45826</v>
      </c>
      <c r="B536" s="47">
        <v>6</v>
      </c>
      <c r="C536" s="47">
        <v>3</v>
      </c>
      <c r="D536" s="47">
        <v>7</v>
      </c>
      <c r="E536" s="37">
        <v>16.5261</v>
      </c>
      <c r="F5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6"/>
      <c r="H536"/>
      <c r="I536"/>
    </row>
    <row r="537" spans="1:9" x14ac:dyDescent="0.25">
      <c r="A537" s="29">
        <v>45826</v>
      </c>
      <c r="B537" s="47">
        <v>6</v>
      </c>
      <c r="C537" s="47">
        <v>3</v>
      </c>
      <c r="D537" s="47">
        <v>8</v>
      </c>
      <c r="E537" s="37">
        <v>19.433900000000001</v>
      </c>
      <c r="F5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7"/>
      <c r="H537"/>
      <c r="I537"/>
    </row>
    <row r="538" spans="1:9" x14ac:dyDescent="0.25">
      <c r="A538" s="29">
        <v>45826</v>
      </c>
      <c r="B538" s="47">
        <v>6</v>
      </c>
      <c r="C538" s="47">
        <v>3</v>
      </c>
      <c r="D538" s="47">
        <v>9</v>
      </c>
      <c r="E538" s="37">
        <v>20.348700000000001</v>
      </c>
      <c r="F5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8"/>
      <c r="H538"/>
      <c r="I538"/>
    </row>
    <row r="539" spans="1:9" x14ac:dyDescent="0.25">
      <c r="A539" s="29">
        <v>45826</v>
      </c>
      <c r="B539" s="47">
        <v>6</v>
      </c>
      <c r="C539" s="47">
        <v>3</v>
      </c>
      <c r="D539" s="47">
        <v>10</v>
      </c>
      <c r="E539" s="37">
        <v>19.97</v>
      </c>
      <c r="F5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9"/>
      <c r="H539"/>
      <c r="I539"/>
    </row>
    <row r="540" spans="1:9" x14ac:dyDescent="0.25">
      <c r="A540" s="29">
        <v>45826</v>
      </c>
      <c r="B540" s="47">
        <v>6</v>
      </c>
      <c r="C540" s="47">
        <v>3</v>
      </c>
      <c r="D540" s="47">
        <v>11</v>
      </c>
      <c r="E540" s="37">
        <v>24.821200000000001</v>
      </c>
      <c r="F5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0"/>
      <c r="H540"/>
      <c r="I540"/>
    </row>
    <row r="541" spans="1:9" x14ac:dyDescent="0.25">
      <c r="A541" s="29">
        <v>45826</v>
      </c>
      <c r="B541" s="47">
        <v>6</v>
      </c>
      <c r="C541" s="47">
        <v>3</v>
      </c>
      <c r="D541" s="47">
        <v>12</v>
      </c>
      <c r="E541" s="37">
        <v>28.340399999999999</v>
      </c>
      <c r="F5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1"/>
      <c r="H541"/>
      <c r="I541"/>
    </row>
    <row r="542" spans="1:9" x14ac:dyDescent="0.25">
      <c r="A542" s="29">
        <v>45826</v>
      </c>
      <c r="B542" s="47">
        <v>6</v>
      </c>
      <c r="C542" s="47">
        <v>3</v>
      </c>
      <c r="D542" s="47">
        <v>13</v>
      </c>
      <c r="E542" s="37">
        <v>29.7867</v>
      </c>
      <c r="F5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2"/>
      <c r="H542"/>
      <c r="I542"/>
    </row>
    <row r="543" spans="1:9" x14ac:dyDescent="0.25">
      <c r="A543" s="29">
        <v>45826</v>
      </c>
      <c r="B543" s="47">
        <v>6</v>
      </c>
      <c r="C543" s="47">
        <v>3</v>
      </c>
      <c r="D543" s="47">
        <v>14</v>
      </c>
      <c r="E543" s="37">
        <v>29.0486</v>
      </c>
      <c r="F5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3"/>
      <c r="H543"/>
      <c r="I543"/>
    </row>
    <row r="544" spans="1:9" x14ac:dyDescent="0.25">
      <c r="A544" s="29">
        <v>45826</v>
      </c>
      <c r="B544" s="47">
        <v>6</v>
      </c>
      <c r="C544" s="47">
        <v>3</v>
      </c>
      <c r="D544" s="47">
        <v>15</v>
      </c>
      <c r="E544" s="37">
        <v>29.833500000000001</v>
      </c>
      <c r="F5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4"/>
      <c r="H544"/>
      <c r="I544"/>
    </row>
    <row r="545" spans="1:9" x14ac:dyDescent="0.25">
      <c r="A545" s="29">
        <v>45826</v>
      </c>
      <c r="B545" s="47">
        <v>6</v>
      </c>
      <c r="C545" s="47">
        <v>3</v>
      </c>
      <c r="D545" s="47">
        <v>16</v>
      </c>
      <c r="E545" s="37">
        <v>33.946599999999997</v>
      </c>
      <c r="F54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5"/>
      <c r="H545"/>
      <c r="I545"/>
    </row>
    <row r="546" spans="1:9" x14ac:dyDescent="0.25">
      <c r="A546" s="29">
        <v>45826</v>
      </c>
      <c r="B546" s="47">
        <v>6</v>
      </c>
      <c r="C546" s="47">
        <v>3</v>
      </c>
      <c r="D546" s="47">
        <v>17</v>
      </c>
      <c r="E546" s="37">
        <v>31.7563</v>
      </c>
      <c r="F54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6"/>
      <c r="H546"/>
      <c r="I546"/>
    </row>
    <row r="547" spans="1:9" x14ac:dyDescent="0.25">
      <c r="A547" s="29">
        <v>45826</v>
      </c>
      <c r="B547" s="47">
        <v>6</v>
      </c>
      <c r="C547" s="47">
        <v>3</v>
      </c>
      <c r="D547" s="47">
        <v>18</v>
      </c>
      <c r="E547" s="37">
        <v>33.434800000000003</v>
      </c>
      <c r="F54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7"/>
      <c r="H547"/>
      <c r="I547"/>
    </row>
    <row r="548" spans="1:9" x14ac:dyDescent="0.25">
      <c r="A548" s="29">
        <v>45826</v>
      </c>
      <c r="B548" s="47">
        <v>6</v>
      </c>
      <c r="C548" s="47">
        <v>3</v>
      </c>
      <c r="D548" s="47">
        <v>19</v>
      </c>
      <c r="E548" s="37">
        <v>35.420900000000003</v>
      </c>
      <c r="F54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8"/>
      <c r="H548"/>
      <c r="I548"/>
    </row>
    <row r="549" spans="1:9" x14ac:dyDescent="0.25">
      <c r="A549" s="29">
        <v>45826</v>
      </c>
      <c r="B549" s="47">
        <v>6</v>
      </c>
      <c r="C549" s="47">
        <v>3</v>
      </c>
      <c r="D549" s="47">
        <v>20</v>
      </c>
      <c r="E549" s="37">
        <v>56.272199999999998</v>
      </c>
      <c r="F5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9"/>
      <c r="H549"/>
      <c r="I549"/>
    </row>
    <row r="550" spans="1:9" x14ac:dyDescent="0.25">
      <c r="A550" s="29">
        <v>45826</v>
      </c>
      <c r="B550" s="47">
        <v>6</v>
      </c>
      <c r="C550" s="47">
        <v>3</v>
      </c>
      <c r="D550" s="47">
        <v>21</v>
      </c>
      <c r="E550" s="37">
        <v>46.994999999999997</v>
      </c>
      <c r="F5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0"/>
      <c r="H550"/>
      <c r="I550"/>
    </row>
    <row r="551" spans="1:9" x14ac:dyDescent="0.25">
      <c r="A551" s="29">
        <v>45826</v>
      </c>
      <c r="B551" s="47">
        <v>6</v>
      </c>
      <c r="C551" s="47">
        <v>3</v>
      </c>
      <c r="D551" s="47">
        <v>22</v>
      </c>
      <c r="E551" s="37">
        <v>40.502699999999997</v>
      </c>
      <c r="F5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1"/>
      <c r="H551"/>
      <c r="I551"/>
    </row>
    <row r="552" spans="1:9" x14ac:dyDescent="0.25">
      <c r="A552" s="29">
        <v>45826</v>
      </c>
      <c r="B552" s="47">
        <v>6</v>
      </c>
      <c r="C552" s="47">
        <v>3</v>
      </c>
      <c r="D552" s="47">
        <v>23</v>
      </c>
      <c r="E552" s="37">
        <v>116.7491</v>
      </c>
      <c r="F5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2"/>
      <c r="H552"/>
      <c r="I552"/>
    </row>
    <row r="553" spans="1:9" x14ac:dyDescent="0.25">
      <c r="A553" s="29">
        <v>45826</v>
      </c>
      <c r="B553" s="47">
        <v>6</v>
      </c>
      <c r="C553" s="47">
        <v>3</v>
      </c>
      <c r="D553" s="47">
        <v>24</v>
      </c>
      <c r="E553" s="37">
        <v>44.057699999999997</v>
      </c>
      <c r="F5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3"/>
      <c r="H553"/>
      <c r="I553"/>
    </row>
    <row r="554" spans="1:9" x14ac:dyDescent="0.25">
      <c r="A554" s="29">
        <v>45827</v>
      </c>
      <c r="B554" s="47">
        <v>6</v>
      </c>
      <c r="C554" s="47">
        <v>4</v>
      </c>
      <c r="D554" s="47">
        <v>1</v>
      </c>
      <c r="E554" s="37">
        <v>34.393500000000003</v>
      </c>
      <c r="F5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4"/>
      <c r="H554"/>
      <c r="I554"/>
    </row>
    <row r="555" spans="1:9" x14ac:dyDescent="0.25">
      <c r="A555" s="29">
        <v>45827</v>
      </c>
      <c r="B555" s="47">
        <v>6</v>
      </c>
      <c r="C555" s="47">
        <v>4</v>
      </c>
      <c r="D555" s="47">
        <v>2</v>
      </c>
      <c r="E555" s="37">
        <v>32.084299999999999</v>
      </c>
      <c r="F5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5"/>
      <c r="H555"/>
      <c r="I555"/>
    </row>
    <row r="556" spans="1:9" x14ac:dyDescent="0.25">
      <c r="A556" s="29">
        <v>45827</v>
      </c>
      <c r="B556" s="47">
        <v>6</v>
      </c>
      <c r="C556" s="47">
        <v>4</v>
      </c>
      <c r="D556" s="47">
        <v>3</v>
      </c>
      <c r="E556" s="37">
        <v>31.656600000000001</v>
      </c>
      <c r="F5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6"/>
      <c r="H556"/>
      <c r="I556"/>
    </row>
    <row r="557" spans="1:9" x14ac:dyDescent="0.25">
      <c r="A557" s="29">
        <v>45827</v>
      </c>
      <c r="B557" s="47">
        <v>6</v>
      </c>
      <c r="C557" s="47">
        <v>4</v>
      </c>
      <c r="D557" s="47">
        <v>4</v>
      </c>
      <c r="E557" s="37">
        <v>31.980899999999998</v>
      </c>
      <c r="F5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7"/>
      <c r="H557"/>
      <c r="I557"/>
    </row>
    <row r="558" spans="1:9" x14ac:dyDescent="0.25">
      <c r="A558" s="29">
        <v>45827</v>
      </c>
      <c r="B558" s="47">
        <v>6</v>
      </c>
      <c r="C558" s="47">
        <v>4</v>
      </c>
      <c r="D558" s="47">
        <v>5</v>
      </c>
      <c r="E558" s="37">
        <v>30.814699999999998</v>
      </c>
      <c r="F5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8"/>
      <c r="H558"/>
      <c r="I558"/>
    </row>
    <row r="559" spans="1:9" x14ac:dyDescent="0.25">
      <c r="A559" s="29">
        <v>45827</v>
      </c>
      <c r="B559" s="47">
        <v>6</v>
      </c>
      <c r="C559" s="47">
        <v>4</v>
      </c>
      <c r="D559" s="47">
        <v>6</v>
      </c>
      <c r="E559" s="37">
        <v>30.8048</v>
      </c>
      <c r="F5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9"/>
      <c r="H559"/>
      <c r="I559"/>
    </row>
    <row r="560" spans="1:9" x14ac:dyDescent="0.25">
      <c r="A560" s="29">
        <v>45827</v>
      </c>
      <c r="B560" s="47">
        <v>6</v>
      </c>
      <c r="C560" s="47">
        <v>4</v>
      </c>
      <c r="D560" s="47">
        <v>7</v>
      </c>
      <c r="E560" s="37">
        <v>24.2332</v>
      </c>
      <c r="F5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0"/>
      <c r="H560"/>
      <c r="I560"/>
    </row>
    <row r="561" spans="1:9" x14ac:dyDescent="0.25">
      <c r="A561" s="29">
        <v>45827</v>
      </c>
      <c r="B561" s="47">
        <v>6</v>
      </c>
      <c r="C561" s="47">
        <v>4</v>
      </c>
      <c r="D561" s="47">
        <v>8</v>
      </c>
      <c r="E561" s="37">
        <v>20.541</v>
      </c>
      <c r="F5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1"/>
      <c r="H561"/>
      <c r="I561"/>
    </row>
    <row r="562" spans="1:9" x14ac:dyDescent="0.25">
      <c r="A562" s="29">
        <v>45827</v>
      </c>
      <c r="B562" s="47">
        <v>6</v>
      </c>
      <c r="C562" s="47">
        <v>4</v>
      </c>
      <c r="D562" s="47">
        <v>9</v>
      </c>
      <c r="E562" s="37">
        <v>24.0365</v>
      </c>
      <c r="F5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2"/>
      <c r="H562"/>
      <c r="I562"/>
    </row>
    <row r="563" spans="1:9" x14ac:dyDescent="0.25">
      <c r="A563" s="29">
        <v>45827</v>
      </c>
      <c r="B563" s="47">
        <v>6</v>
      </c>
      <c r="C563" s="47">
        <v>4</v>
      </c>
      <c r="D563" s="47">
        <v>10</v>
      </c>
      <c r="E563" s="37">
        <v>26.293099999999999</v>
      </c>
      <c r="F5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3"/>
      <c r="H563"/>
      <c r="I563"/>
    </row>
    <row r="564" spans="1:9" x14ac:dyDescent="0.25">
      <c r="A564" s="29">
        <v>45827</v>
      </c>
      <c r="B564" s="47">
        <v>6</v>
      </c>
      <c r="C564" s="47">
        <v>4</v>
      </c>
      <c r="D564" s="47">
        <v>11</v>
      </c>
      <c r="E564" s="37">
        <v>27.870100000000001</v>
      </c>
      <c r="F5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4"/>
      <c r="H564"/>
      <c r="I564"/>
    </row>
    <row r="565" spans="1:9" x14ac:dyDescent="0.25">
      <c r="A565" s="29">
        <v>45827</v>
      </c>
      <c r="B565" s="47">
        <v>6</v>
      </c>
      <c r="C565" s="47">
        <v>4</v>
      </c>
      <c r="D565" s="47">
        <v>12</v>
      </c>
      <c r="E565" s="37">
        <v>26.903700000000001</v>
      </c>
      <c r="F5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5"/>
      <c r="H565"/>
      <c r="I565"/>
    </row>
    <row r="566" spans="1:9" x14ac:dyDescent="0.25">
      <c r="A566" s="29">
        <v>45827</v>
      </c>
      <c r="B566" s="47">
        <v>6</v>
      </c>
      <c r="C566" s="47">
        <v>4</v>
      </c>
      <c r="D566" s="47">
        <v>13</v>
      </c>
      <c r="E566" s="37">
        <v>24.975899999999999</v>
      </c>
      <c r="F5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6"/>
      <c r="H566"/>
      <c r="I566"/>
    </row>
    <row r="567" spans="1:9" x14ac:dyDescent="0.25">
      <c r="A567" s="29">
        <v>45827</v>
      </c>
      <c r="B567" s="47">
        <v>6</v>
      </c>
      <c r="C567" s="47">
        <v>4</v>
      </c>
      <c r="D567" s="47">
        <v>14</v>
      </c>
      <c r="E567" s="37">
        <v>27.692499999999999</v>
      </c>
      <c r="F5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7"/>
      <c r="H567"/>
      <c r="I567"/>
    </row>
    <row r="568" spans="1:9" x14ac:dyDescent="0.25">
      <c r="A568" s="29">
        <v>45827</v>
      </c>
      <c r="B568" s="47">
        <v>6</v>
      </c>
      <c r="C568" s="47">
        <v>4</v>
      </c>
      <c r="D568" s="47">
        <v>15</v>
      </c>
      <c r="E568" s="37">
        <v>27.132000000000001</v>
      </c>
      <c r="F5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8"/>
      <c r="H568"/>
      <c r="I568"/>
    </row>
    <row r="569" spans="1:9" x14ac:dyDescent="0.25">
      <c r="A569" s="29">
        <v>45827</v>
      </c>
      <c r="B569" s="47">
        <v>6</v>
      </c>
      <c r="C569" s="47">
        <v>4</v>
      </c>
      <c r="D569" s="47">
        <v>16</v>
      </c>
      <c r="E569" s="37">
        <v>27.501799999999999</v>
      </c>
      <c r="F56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69"/>
      <c r="H569"/>
      <c r="I569"/>
    </row>
    <row r="570" spans="1:9" x14ac:dyDescent="0.25">
      <c r="A570" s="29">
        <v>45827</v>
      </c>
      <c r="B570" s="47">
        <v>6</v>
      </c>
      <c r="C570" s="47">
        <v>4</v>
      </c>
      <c r="D570" s="47">
        <v>17</v>
      </c>
      <c r="E570" s="37">
        <v>27.468599999999999</v>
      </c>
      <c r="F57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0"/>
      <c r="H570"/>
      <c r="I570"/>
    </row>
    <row r="571" spans="1:9" x14ac:dyDescent="0.25">
      <c r="A571" s="29">
        <v>45827</v>
      </c>
      <c r="B571" s="47">
        <v>6</v>
      </c>
      <c r="C571" s="47">
        <v>4</v>
      </c>
      <c r="D571" s="47">
        <v>18</v>
      </c>
      <c r="E571" s="37">
        <v>31.302099999999999</v>
      </c>
      <c r="F57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1"/>
      <c r="H571"/>
      <c r="I571"/>
    </row>
    <row r="572" spans="1:9" x14ac:dyDescent="0.25">
      <c r="A572" s="29">
        <v>45827</v>
      </c>
      <c r="B572" s="47">
        <v>6</v>
      </c>
      <c r="C572" s="47">
        <v>4</v>
      </c>
      <c r="D572" s="47">
        <v>19</v>
      </c>
      <c r="E572" s="37">
        <v>34.201500000000003</v>
      </c>
      <c r="F57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2"/>
      <c r="H572"/>
      <c r="I572"/>
    </row>
    <row r="573" spans="1:9" x14ac:dyDescent="0.25">
      <c r="A573" s="29">
        <v>45827</v>
      </c>
      <c r="B573" s="47">
        <v>6</v>
      </c>
      <c r="C573" s="47">
        <v>4</v>
      </c>
      <c r="D573" s="47">
        <v>20</v>
      </c>
      <c r="E573" s="37">
        <v>34.485500000000002</v>
      </c>
      <c r="F5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3"/>
      <c r="H573"/>
      <c r="I573"/>
    </row>
    <row r="574" spans="1:9" x14ac:dyDescent="0.25">
      <c r="A574" s="29">
        <v>45827</v>
      </c>
      <c r="B574" s="47">
        <v>6</v>
      </c>
      <c r="C574" s="47">
        <v>4</v>
      </c>
      <c r="D574" s="47">
        <v>21</v>
      </c>
      <c r="E574" s="37">
        <v>33.334699999999998</v>
      </c>
      <c r="F5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4"/>
      <c r="H574"/>
      <c r="I574"/>
    </row>
    <row r="575" spans="1:9" x14ac:dyDescent="0.25">
      <c r="A575" s="29">
        <v>45827</v>
      </c>
      <c r="B575" s="47">
        <v>6</v>
      </c>
      <c r="C575" s="47">
        <v>4</v>
      </c>
      <c r="D575" s="47">
        <v>22</v>
      </c>
      <c r="E575" s="37">
        <v>30.5504</v>
      </c>
      <c r="F5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5"/>
      <c r="H575"/>
      <c r="I575"/>
    </row>
    <row r="576" spans="1:9" x14ac:dyDescent="0.25">
      <c r="A576" s="29">
        <v>45827</v>
      </c>
      <c r="B576" s="47">
        <v>6</v>
      </c>
      <c r="C576" s="47">
        <v>4</v>
      </c>
      <c r="D576" s="47">
        <v>23</v>
      </c>
      <c r="E576" s="37">
        <v>31.350300000000001</v>
      </c>
      <c r="F5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6"/>
      <c r="H576"/>
      <c r="I576"/>
    </row>
    <row r="577" spans="1:9" x14ac:dyDescent="0.25">
      <c r="A577" s="29">
        <v>45827</v>
      </c>
      <c r="B577" s="47">
        <v>6</v>
      </c>
      <c r="C577" s="47">
        <v>4</v>
      </c>
      <c r="D577" s="47">
        <v>24</v>
      </c>
      <c r="E577" s="37">
        <v>30.4955</v>
      </c>
      <c r="F5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7"/>
      <c r="H577"/>
      <c r="I577"/>
    </row>
    <row r="578" spans="1:9" x14ac:dyDescent="0.25">
      <c r="A578" s="29">
        <v>45828</v>
      </c>
      <c r="B578" s="47">
        <v>6</v>
      </c>
      <c r="C578" s="47">
        <v>5</v>
      </c>
      <c r="D578" s="47">
        <v>1</v>
      </c>
      <c r="E578" s="37">
        <v>28.6798</v>
      </c>
      <c r="F5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8"/>
      <c r="H578"/>
      <c r="I578"/>
    </row>
    <row r="579" spans="1:9" x14ac:dyDescent="0.25">
      <c r="A579" s="29">
        <v>45828</v>
      </c>
      <c r="B579" s="47">
        <v>6</v>
      </c>
      <c r="C579" s="47">
        <v>5</v>
      </c>
      <c r="D579" s="47">
        <v>2</v>
      </c>
      <c r="E579" s="37">
        <v>27.293700000000001</v>
      </c>
      <c r="F5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9"/>
      <c r="H579"/>
      <c r="I579"/>
    </row>
    <row r="580" spans="1:9" x14ac:dyDescent="0.25">
      <c r="A580" s="29">
        <v>45828</v>
      </c>
      <c r="B580" s="47">
        <v>6</v>
      </c>
      <c r="C580" s="47">
        <v>5</v>
      </c>
      <c r="D580" s="47">
        <v>3</v>
      </c>
      <c r="E580" s="37">
        <v>27.885899999999999</v>
      </c>
      <c r="F5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0"/>
      <c r="H580"/>
      <c r="I580"/>
    </row>
    <row r="581" spans="1:9" x14ac:dyDescent="0.25">
      <c r="A581" s="29">
        <v>45828</v>
      </c>
      <c r="B581" s="47">
        <v>6</v>
      </c>
      <c r="C581" s="47">
        <v>5</v>
      </c>
      <c r="D581" s="47">
        <v>4</v>
      </c>
      <c r="E581" s="37">
        <v>27.787600000000001</v>
      </c>
      <c r="F5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1"/>
      <c r="H581"/>
      <c r="I581"/>
    </row>
    <row r="582" spans="1:9" x14ac:dyDescent="0.25">
      <c r="A582" s="29">
        <v>45828</v>
      </c>
      <c r="B582" s="47">
        <v>6</v>
      </c>
      <c r="C582" s="47">
        <v>5</v>
      </c>
      <c r="D582" s="47">
        <v>5</v>
      </c>
      <c r="E582" s="37">
        <v>28.044499999999999</v>
      </c>
      <c r="F5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2"/>
      <c r="H582"/>
      <c r="I582"/>
    </row>
    <row r="583" spans="1:9" x14ac:dyDescent="0.25">
      <c r="A583" s="29">
        <v>45828</v>
      </c>
      <c r="B583" s="47">
        <v>6</v>
      </c>
      <c r="C583" s="47">
        <v>5</v>
      </c>
      <c r="D583" s="47">
        <v>6</v>
      </c>
      <c r="E583" s="37">
        <v>28.977799999999998</v>
      </c>
      <c r="F5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3"/>
      <c r="H583"/>
      <c r="I583"/>
    </row>
    <row r="584" spans="1:9" x14ac:dyDescent="0.25">
      <c r="A584" s="29">
        <v>45828</v>
      </c>
      <c r="B584" s="47">
        <v>6</v>
      </c>
      <c r="C584" s="47">
        <v>5</v>
      </c>
      <c r="D584" s="47">
        <v>7</v>
      </c>
      <c r="E584" s="37">
        <v>24.880500000000001</v>
      </c>
      <c r="F5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4"/>
      <c r="H584"/>
      <c r="I584"/>
    </row>
    <row r="585" spans="1:9" x14ac:dyDescent="0.25">
      <c r="A585" s="29">
        <v>45828</v>
      </c>
      <c r="B585" s="47">
        <v>6</v>
      </c>
      <c r="C585" s="47">
        <v>5</v>
      </c>
      <c r="D585" s="47">
        <v>8</v>
      </c>
      <c r="E585" s="37">
        <v>7.7149000000000001</v>
      </c>
      <c r="F5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5"/>
      <c r="H585"/>
      <c r="I585"/>
    </row>
    <row r="586" spans="1:9" x14ac:dyDescent="0.25">
      <c r="A586" s="29">
        <v>45828</v>
      </c>
      <c r="B586" s="47">
        <v>6</v>
      </c>
      <c r="C586" s="47">
        <v>5</v>
      </c>
      <c r="D586" s="47">
        <v>9</v>
      </c>
      <c r="E586" s="37">
        <v>3.0034999999999998</v>
      </c>
      <c r="F5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6"/>
      <c r="H586"/>
      <c r="I586"/>
    </row>
    <row r="587" spans="1:9" x14ac:dyDescent="0.25">
      <c r="A587" s="29">
        <v>45828</v>
      </c>
      <c r="B587" s="47">
        <v>6</v>
      </c>
      <c r="C587" s="47">
        <v>5</v>
      </c>
      <c r="D587" s="47">
        <v>10</v>
      </c>
      <c r="E587" s="37">
        <v>-2.3662999999999998</v>
      </c>
      <c r="F5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7"/>
      <c r="H587"/>
      <c r="I587"/>
    </row>
    <row r="588" spans="1:9" x14ac:dyDescent="0.25">
      <c r="A588" s="29">
        <v>45828</v>
      </c>
      <c r="B588" s="47">
        <v>6</v>
      </c>
      <c r="C588" s="47">
        <v>5</v>
      </c>
      <c r="D588" s="47">
        <v>11</v>
      </c>
      <c r="E588" s="37">
        <v>17.9254</v>
      </c>
      <c r="F5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8"/>
      <c r="H588"/>
      <c r="I588"/>
    </row>
    <row r="589" spans="1:9" x14ac:dyDescent="0.25">
      <c r="A589" s="29">
        <v>45828</v>
      </c>
      <c r="B589" s="47">
        <v>6</v>
      </c>
      <c r="C589" s="47">
        <v>5</v>
      </c>
      <c r="D589" s="47">
        <v>12</v>
      </c>
      <c r="E589" s="37">
        <v>18.307300000000001</v>
      </c>
      <c r="F5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9"/>
      <c r="H589"/>
      <c r="I589"/>
    </row>
    <row r="590" spans="1:9" x14ac:dyDescent="0.25">
      <c r="A590" s="29">
        <v>45828</v>
      </c>
      <c r="B590" s="47">
        <v>6</v>
      </c>
      <c r="C590" s="47">
        <v>5</v>
      </c>
      <c r="D590" s="47">
        <v>13</v>
      </c>
      <c r="E590" s="37">
        <v>19.367100000000001</v>
      </c>
      <c r="F5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0"/>
      <c r="H590"/>
      <c r="I590"/>
    </row>
    <row r="591" spans="1:9" x14ac:dyDescent="0.25">
      <c r="A591" s="29">
        <v>45828</v>
      </c>
      <c r="B591" s="47">
        <v>6</v>
      </c>
      <c r="C591" s="47">
        <v>5</v>
      </c>
      <c r="D591" s="47">
        <v>14</v>
      </c>
      <c r="E591" s="37">
        <v>28.5853</v>
      </c>
      <c r="F5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1"/>
      <c r="H591"/>
      <c r="I591"/>
    </row>
    <row r="592" spans="1:9" x14ac:dyDescent="0.25">
      <c r="A592" s="29">
        <v>45828</v>
      </c>
      <c r="B592" s="47">
        <v>6</v>
      </c>
      <c r="C592" s="47">
        <v>5</v>
      </c>
      <c r="D592" s="47">
        <v>15</v>
      </c>
      <c r="E592" s="37">
        <v>19.325299999999999</v>
      </c>
      <c r="F5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2"/>
      <c r="H592"/>
      <c r="I592"/>
    </row>
    <row r="593" spans="1:9" x14ac:dyDescent="0.25">
      <c r="A593" s="29">
        <v>45828</v>
      </c>
      <c r="B593" s="47">
        <v>6</v>
      </c>
      <c r="C593" s="47">
        <v>5</v>
      </c>
      <c r="D593" s="47">
        <v>16</v>
      </c>
      <c r="E593" s="37">
        <v>20.3063</v>
      </c>
      <c r="F59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3"/>
      <c r="H593"/>
      <c r="I593"/>
    </row>
    <row r="594" spans="1:9" x14ac:dyDescent="0.25">
      <c r="A594" s="29">
        <v>45828</v>
      </c>
      <c r="B594" s="47">
        <v>6</v>
      </c>
      <c r="C594" s="47">
        <v>5</v>
      </c>
      <c r="D594" s="47">
        <v>17</v>
      </c>
      <c r="E594" s="37">
        <v>88.042100000000005</v>
      </c>
      <c r="F59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4"/>
      <c r="H594"/>
      <c r="I594"/>
    </row>
    <row r="595" spans="1:9" x14ac:dyDescent="0.25">
      <c r="A595" s="29">
        <v>45828</v>
      </c>
      <c r="B595" s="47">
        <v>6</v>
      </c>
      <c r="C595" s="47">
        <v>5</v>
      </c>
      <c r="D595" s="47">
        <v>18</v>
      </c>
      <c r="E595" s="37">
        <v>28.997199999999999</v>
      </c>
      <c r="F59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5"/>
      <c r="H595"/>
      <c r="I595"/>
    </row>
    <row r="596" spans="1:9" x14ac:dyDescent="0.25">
      <c r="A596" s="29">
        <v>45828</v>
      </c>
      <c r="B596" s="47">
        <v>6</v>
      </c>
      <c r="C596" s="47">
        <v>5</v>
      </c>
      <c r="D596" s="47">
        <v>19</v>
      </c>
      <c r="E596" s="37">
        <v>29.978100000000001</v>
      </c>
      <c r="F59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6"/>
      <c r="H596"/>
      <c r="I596"/>
    </row>
    <row r="597" spans="1:9" x14ac:dyDescent="0.25">
      <c r="A597" s="29">
        <v>45828</v>
      </c>
      <c r="B597" s="47">
        <v>6</v>
      </c>
      <c r="C597" s="47">
        <v>5</v>
      </c>
      <c r="D597" s="47">
        <v>20</v>
      </c>
      <c r="E597" s="37">
        <v>22.457899999999999</v>
      </c>
      <c r="F5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7"/>
      <c r="H597"/>
      <c r="I597"/>
    </row>
    <row r="598" spans="1:9" x14ac:dyDescent="0.25">
      <c r="A598" s="29">
        <v>45828</v>
      </c>
      <c r="B598" s="47">
        <v>6</v>
      </c>
      <c r="C598" s="47">
        <v>5</v>
      </c>
      <c r="D598" s="47">
        <v>21</v>
      </c>
      <c r="E598" s="37">
        <v>24.630299999999998</v>
      </c>
      <c r="F5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8"/>
      <c r="H598"/>
      <c r="I598"/>
    </row>
    <row r="599" spans="1:9" x14ac:dyDescent="0.25">
      <c r="A599" s="29">
        <v>45828</v>
      </c>
      <c r="B599" s="47">
        <v>6</v>
      </c>
      <c r="C599" s="47">
        <v>5</v>
      </c>
      <c r="D599" s="47">
        <v>22</v>
      </c>
      <c r="E599" s="37">
        <v>27.794899999999998</v>
      </c>
      <c r="F5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9"/>
      <c r="H599"/>
      <c r="I599"/>
    </row>
    <row r="600" spans="1:9" x14ac:dyDescent="0.25">
      <c r="A600" s="29">
        <v>45828</v>
      </c>
      <c r="B600" s="47">
        <v>6</v>
      </c>
      <c r="C600" s="47">
        <v>5</v>
      </c>
      <c r="D600" s="47">
        <v>23</v>
      </c>
      <c r="E600" s="37">
        <v>28.451599999999999</v>
      </c>
      <c r="F6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0"/>
      <c r="H600"/>
      <c r="I600"/>
    </row>
    <row r="601" spans="1:9" x14ac:dyDescent="0.25">
      <c r="A601" s="29">
        <v>45828</v>
      </c>
      <c r="B601" s="47">
        <v>6</v>
      </c>
      <c r="C601" s="47">
        <v>5</v>
      </c>
      <c r="D601" s="47">
        <v>24</v>
      </c>
      <c r="E601" s="37">
        <v>26.132300000000001</v>
      </c>
      <c r="F6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1"/>
      <c r="H601"/>
      <c r="I601"/>
    </row>
    <row r="602" spans="1:9" x14ac:dyDescent="0.25">
      <c r="A602" s="29">
        <v>45829</v>
      </c>
      <c r="B602" s="47">
        <v>6</v>
      </c>
      <c r="C602" s="47">
        <v>6</v>
      </c>
      <c r="D602" s="47">
        <v>1</v>
      </c>
      <c r="E602" s="37">
        <v>82.039900000000003</v>
      </c>
      <c r="F6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2"/>
      <c r="H602"/>
      <c r="I602"/>
    </row>
    <row r="603" spans="1:9" x14ac:dyDescent="0.25">
      <c r="A603" s="29">
        <v>45829</v>
      </c>
      <c r="B603" s="47">
        <v>6</v>
      </c>
      <c r="C603" s="47">
        <v>6</v>
      </c>
      <c r="D603" s="47">
        <v>2</v>
      </c>
      <c r="E603" s="37">
        <v>23.979199999999999</v>
      </c>
      <c r="F6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3"/>
      <c r="H603"/>
      <c r="I603"/>
    </row>
    <row r="604" spans="1:9" x14ac:dyDescent="0.25">
      <c r="A604" s="29">
        <v>45829</v>
      </c>
      <c r="B604" s="47">
        <v>6</v>
      </c>
      <c r="C604" s="47">
        <v>6</v>
      </c>
      <c r="D604" s="47">
        <v>3</v>
      </c>
      <c r="E604" s="37">
        <v>23.717300000000002</v>
      </c>
      <c r="F6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4"/>
      <c r="H604"/>
      <c r="I604"/>
    </row>
    <row r="605" spans="1:9" x14ac:dyDescent="0.25">
      <c r="A605" s="29">
        <v>45829</v>
      </c>
      <c r="B605" s="47">
        <v>6</v>
      </c>
      <c r="C605" s="47">
        <v>6</v>
      </c>
      <c r="D605" s="47">
        <v>4</v>
      </c>
      <c r="E605" s="37">
        <v>26.636600000000001</v>
      </c>
      <c r="F6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5"/>
      <c r="H605"/>
      <c r="I605"/>
    </row>
    <row r="606" spans="1:9" x14ac:dyDescent="0.25">
      <c r="A606" s="29">
        <v>45829</v>
      </c>
      <c r="B606" s="47">
        <v>6</v>
      </c>
      <c r="C606" s="47">
        <v>6</v>
      </c>
      <c r="D606" s="47">
        <v>5</v>
      </c>
      <c r="E606" s="37">
        <v>22.784300000000002</v>
      </c>
      <c r="F6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6"/>
      <c r="H606"/>
      <c r="I606"/>
    </row>
    <row r="607" spans="1:9" x14ac:dyDescent="0.25">
      <c r="A607" s="29">
        <v>45829</v>
      </c>
      <c r="B607" s="47">
        <v>6</v>
      </c>
      <c r="C607" s="47">
        <v>6</v>
      </c>
      <c r="D607" s="47">
        <v>6</v>
      </c>
      <c r="E607" s="37">
        <v>20.596499999999999</v>
      </c>
      <c r="F6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7"/>
      <c r="H607"/>
      <c r="I607"/>
    </row>
    <row r="608" spans="1:9" x14ac:dyDescent="0.25">
      <c r="A608" s="29">
        <v>45829</v>
      </c>
      <c r="B608" s="47">
        <v>6</v>
      </c>
      <c r="C608" s="47">
        <v>6</v>
      </c>
      <c r="D608" s="47">
        <v>7</v>
      </c>
      <c r="E608" s="37">
        <v>15.4975</v>
      </c>
      <c r="F6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8"/>
      <c r="H608"/>
      <c r="I608"/>
    </row>
    <row r="609" spans="1:9" x14ac:dyDescent="0.25">
      <c r="A609" s="29">
        <v>45829</v>
      </c>
      <c r="B609" s="47">
        <v>6</v>
      </c>
      <c r="C609" s="47">
        <v>6</v>
      </c>
      <c r="D609" s="47">
        <v>8</v>
      </c>
      <c r="E609" s="37">
        <v>-6.2586000000000004</v>
      </c>
      <c r="F6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9"/>
      <c r="H609"/>
      <c r="I609"/>
    </row>
    <row r="610" spans="1:9" x14ac:dyDescent="0.25">
      <c r="A610" s="29">
        <v>45829</v>
      </c>
      <c r="B610" s="47">
        <v>6</v>
      </c>
      <c r="C610" s="47">
        <v>6</v>
      </c>
      <c r="D610" s="47">
        <v>9</v>
      </c>
      <c r="E610" s="37">
        <v>-8.1693999999999996</v>
      </c>
      <c r="F6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0"/>
      <c r="H610"/>
      <c r="I610"/>
    </row>
    <row r="611" spans="1:9" x14ac:dyDescent="0.25">
      <c r="A611" s="29">
        <v>45829</v>
      </c>
      <c r="B611" s="47">
        <v>6</v>
      </c>
      <c r="C611" s="47">
        <v>6</v>
      </c>
      <c r="D611" s="47">
        <v>10</v>
      </c>
      <c r="E611" s="37">
        <v>7.2137000000000002</v>
      </c>
      <c r="F6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1"/>
      <c r="H611"/>
      <c r="I611"/>
    </row>
    <row r="612" spans="1:9" x14ac:dyDescent="0.25">
      <c r="A612" s="29">
        <v>45829</v>
      </c>
      <c r="B612" s="47">
        <v>6</v>
      </c>
      <c r="C612" s="47">
        <v>6</v>
      </c>
      <c r="D612" s="47">
        <v>11</v>
      </c>
      <c r="E612" s="37">
        <v>9.4067000000000007</v>
      </c>
      <c r="F6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2"/>
      <c r="H612"/>
      <c r="I612"/>
    </row>
    <row r="613" spans="1:9" x14ac:dyDescent="0.25">
      <c r="A613" s="29">
        <v>45829</v>
      </c>
      <c r="B613" s="47">
        <v>6</v>
      </c>
      <c r="C613" s="47">
        <v>6</v>
      </c>
      <c r="D613" s="47">
        <v>12</v>
      </c>
      <c r="E613" s="37">
        <v>11.6266</v>
      </c>
      <c r="F6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3"/>
      <c r="H613"/>
      <c r="I613"/>
    </row>
    <row r="614" spans="1:9" x14ac:dyDescent="0.25">
      <c r="A614" s="29">
        <v>45829</v>
      </c>
      <c r="B614" s="47">
        <v>6</v>
      </c>
      <c r="C614" s="47">
        <v>6</v>
      </c>
      <c r="D614" s="47">
        <v>13</v>
      </c>
      <c r="E614" s="37">
        <v>13.62</v>
      </c>
      <c r="F6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4"/>
      <c r="H614"/>
      <c r="I614"/>
    </row>
    <row r="615" spans="1:9" x14ac:dyDescent="0.25">
      <c r="A615" s="29">
        <v>45829</v>
      </c>
      <c r="B615" s="47">
        <v>6</v>
      </c>
      <c r="C615" s="47">
        <v>6</v>
      </c>
      <c r="D615" s="47">
        <v>14</v>
      </c>
      <c r="E615" s="37">
        <v>13.988200000000001</v>
      </c>
      <c r="F6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5"/>
      <c r="H615"/>
      <c r="I615"/>
    </row>
    <row r="616" spans="1:9" x14ac:dyDescent="0.25">
      <c r="A616" s="29">
        <v>45829</v>
      </c>
      <c r="B616" s="47">
        <v>6</v>
      </c>
      <c r="C616" s="47">
        <v>6</v>
      </c>
      <c r="D616" s="47">
        <v>15</v>
      </c>
      <c r="E616" s="37">
        <v>13.974600000000001</v>
      </c>
      <c r="F6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6"/>
      <c r="H616"/>
      <c r="I616"/>
    </row>
    <row r="617" spans="1:9" x14ac:dyDescent="0.25">
      <c r="A617" s="29">
        <v>45829</v>
      </c>
      <c r="B617" s="47">
        <v>6</v>
      </c>
      <c r="C617" s="47">
        <v>6</v>
      </c>
      <c r="D617" s="47">
        <v>16</v>
      </c>
      <c r="E617" s="37">
        <v>14.510999999999999</v>
      </c>
      <c r="F6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7"/>
      <c r="H617"/>
      <c r="I617"/>
    </row>
    <row r="618" spans="1:9" x14ac:dyDescent="0.25">
      <c r="A618" s="29">
        <v>45829</v>
      </c>
      <c r="B618" s="47">
        <v>6</v>
      </c>
      <c r="C618" s="47">
        <v>6</v>
      </c>
      <c r="D618" s="47">
        <v>17</v>
      </c>
      <c r="E618" s="37">
        <v>55.054000000000002</v>
      </c>
      <c r="F6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8"/>
      <c r="H618"/>
      <c r="I618"/>
    </row>
    <row r="619" spans="1:9" x14ac:dyDescent="0.25">
      <c r="A619" s="29">
        <v>45829</v>
      </c>
      <c r="B619" s="47">
        <v>6</v>
      </c>
      <c r="C619" s="47">
        <v>6</v>
      </c>
      <c r="D619" s="47">
        <v>18</v>
      </c>
      <c r="E619" s="37">
        <v>40.877200000000002</v>
      </c>
      <c r="F6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9"/>
      <c r="H619"/>
      <c r="I619"/>
    </row>
    <row r="620" spans="1:9" x14ac:dyDescent="0.25">
      <c r="A620" s="29">
        <v>45829</v>
      </c>
      <c r="B620" s="47">
        <v>6</v>
      </c>
      <c r="C620" s="47">
        <v>6</v>
      </c>
      <c r="D620" s="47">
        <v>19</v>
      </c>
      <c r="E620" s="37">
        <v>24.718399999999999</v>
      </c>
      <c r="F6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0"/>
      <c r="H620"/>
      <c r="I620"/>
    </row>
    <row r="621" spans="1:9" x14ac:dyDescent="0.25">
      <c r="A621" s="29">
        <v>45829</v>
      </c>
      <c r="B621" s="47">
        <v>6</v>
      </c>
      <c r="C621" s="47">
        <v>6</v>
      </c>
      <c r="D621" s="47">
        <v>20</v>
      </c>
      <c r="E621" s="37">
        <v>27.197199999999999</v>
      </c>
      <c r="F6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1"/>
      <c r="H621"/>
      <c r="I621"/>
    </row>
    <row r="622" spans="1:9" x14ac:dyDescent="0.25">
      <c r="A622" s="29">
        <v>45829</v>
      </c>
      <c r="B622" s="47">
        <v>6</v>
      </c>
      <c r="C622" s="47">
        <v>6</v>
      </c>
      <c r="D622" s="47">
        <v>21</v>
      </c>
      <c r="E622" s="37">
        <v>21.623899999999999</v>
      </c>
      <c r="F6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2"/>
      <c r="H622"/>
      <c r="I622"/>
    </row>
    <row r="623" spans="1:9" x14ac:dyDescent="0.25">
      <c r="A623" s="29">
        <v>45829</v>
      </c>
      <c r="B623" s="47">
        <v>6</v>
      </c>
      <c r="C623" s="47">
        <v>6</v>
      </c>
      <c r="D623" s="47">
        <v>22</v>
      </c>
      <c r="E623" s="37">
        <v>20.870799999999999</v>
      </c>
      <c r="F6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3"/>
      <c r="H623"/>
      <c r="I623"/>
    </row>
    <row r="624" spans="1:9" x14ac:dyDescent="0.25">
      <c r="A624" s="29">
        <v>45829</v>
      </c>
      <c r="B624" s="47">
        <v>6</v>
      </c>
      <c r="C624" s="47">
        <v>6</v>
      </c>
      <c r="D624" s="47">
        <v>23</v>
      </c>
      <c r="E624" s="37">
        <v>21.1647</v>
      </c>
      <c r="F6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4"/>
      <c r="H624"/>
      <c r="I624"/>
    </row>
    <row r="625" spans="1:9" x14ac:dyDescent="0.25">
      <c r="A625" s="29">
        <v>45829</v>
      </c>
      <c r="B625" s="47">
        <v>6</v>
      </c>
      <c r="C625" s="47">
        <v>6</v>
      </c>
      <c r="D625" s="47">
        <v>24</v>
      </c>
      <c r="E625" s="37">
        <v>20.343</v>
      </c>
      <c r="F6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5"/>
      <c r="H625"/>
      <c r="I625"/>
    </row>
    <row r="626" spans="1:9" x14ac:dyDescent="0.25">
      <c r="A626" s="29">
        <v>45830</v>
      </c>
      <c r="B626" s="47">
        <v>6</v>
      </c>
      <c r="C626" s="47">
        <v>7</v>
      </c>
      <c r="D626" s="47">
        <v>1</v>
      </c>
      <c r="E626" s="37">
        <v>20.227699999999999</v>
      </c>
      <c r="F6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6"/>
      <c r="H626"/>
      <c r="I626"/>
    </row>
    <row r="627" spans="1:9" x14ac:dyDescent="0.25">
      <c r="A627" s="29">
        <v>45830</v>
      </c>
      <c r="B627" s="47">
        <v>6</v>
      </c>
      <c r="C627" s="47">
        <v>7</v>
      </c>
      <c r="D627" s="47">
        <v>2</v>
      </c>
      <c r="E627" s="37">
        <v>21.378</v>
      </c>
      <c r="F6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7"/>
      <c r="H627"/>
      <c r="I627"/>
    </row>
    <row r="628" spans="1:9" x14ac:dyDescent="0.25">
      <c r="A628" s="29">
        <v>45830</v>
      </c>
      <c r="B628" s="47">
        <v>6</v>
      </c>
      <c r="C628" s="47">
        <v>7</v>
      </c>
      <c r="D628" s="47">
        <v>3</v>
      </c>
      <c r="E628" s="37">
        <v>22.270499999999998</v>
      </c>
      <c r="F6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8"/>
      <c r="H628"/>
      <c r="I628"/>
    </row>
    <row r="629" spans="1:9" x14ac:dyDescent="0.25">
      <c r="A629" s="29">
        <v>45830</v>
      </c>
      <c r="B629" s="47">
        <v>6</v>
      </c>
      <c r="C629" s="47">
        <v>7</v>
      </c>
      <c r="D629" s="47">
        <v>4</v>
      </c>
      <c r="E629" s="37">
        <v>22.589099999999998</v>
      </c>
      <c r="F6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9"/>
      <c r="H629"/>
      <c r="I629"/>
    </row>
    <row r="630" spans="1:9" x14ac:dyDescent="0.25">
      <c r="A630" s="29">
        <v>45830</v>
      </c>
      <c r="B630" s="47">
        <v>6</v>
      </c>
      <c r="C630" s="47">
        <v>7</v>
      </c>
      <c r="D630" s="47">
        <v>5</v>
      </c>
      <c r="E630" s="37">
        <v>22.8292</v>
      </c>
      <c r="F6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0"/>
      <c r="H630"/>
      <c r="I630"/>
    </row>
    <row r="631" spans="1:9" x14ac:dyDescent="0.25">
      <c r="A631" s="29">
        <v>45830</v>
      </c>
      <c r="B631" s="47">
        <v>6</v>
      </c>
      <c r="C631" s="47">
        <v>7</v>
      </c>
      <c r="D631" s="47">
        <v>6</v>
      </c>
      <c r="E631" s="37">
        <v>20.486899999999999</v>
      </c>
      <c r="F6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1"/>
      <c r="H631"/>
      <c r="I631"/>
    </row>
    <row r="632" spans="1:9" x14ac:dyDescent="0.25">
      <c r="A632" s="29">
        <v>45830</v>
      </c>
      <c r="B632" s="47">
        <v>6</v>
      </c>
      <c r="C632" s="47">
        <v>7</v>
      </c>
      <c r="D632" s="47">
        <v>7</v>
      </c>
      <c r="E632" s="37">
        <v>19.695599999999999</v>
      </c>
      <c r="F6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2"/>
      <c r="H632"/>
      <c r="I632"/>
    </row>
    <row r="633" spans="1:9" x14ac:dyDescent="0.25">
      <c r="A633" s="29">
        <v>45830</v>
      </c>
      <c r="B633" s="47">
        <v>6</v>
      </c>
      <c r="C633" s="47">
        <v>7</v>
      </c>
      <c r="D633" s="47">
        <v>8</v>
      </c>
      <c r="E633" s="37">
        <v>1.1627000000000001</v>
      </c>
      <c r="F6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3"/>
      <c r="H633"/>
      <c r="I633"/>
    </row>
    <row r="634" spans="1:9" x14ac:dyDescent="0.25">
      <c r="A634" s="29">
        <v>45830</v>
      </c>
      <c r="B634" s="47">
        <v>6</v>
      </c>
      <c r="C634" s="47">
        <v>7</v>
      </c>
      <c r="D634" s="47">
        <v>9</v>
      </c>
      <c r="E634" s="37">
        <v>-9.0355000000000008</v>
      </c>
      <c r="F6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4"/>
      <c r="H634"/>
      <c r="I634"/>
    </row>
    <row r="635" spans="1:9" x14ac:dyDescent="0.25">
      <c r="A635" s="29">
        <v>45830</v>
      </c>
      <c r="B635" s="47">
        <v>6</v>
      </c>
      <c r="C635" s="47">
        <v>7</v>
      </c>
      <c r="D635" s="47">
        <v>10</v>
      </c>
      <c r="E635" s="37">
        <v>-7.8562000000000003</v>
      </c>
      <c r="F6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5"/>
      <c r="H635"/>
      <c r="I635"/>
    </row>
    <row r="636" spans="1:9" x14ac:dyDescent="0.25">
      <c r="A636" s="29">
        <v>45830</v>
      </c>
      <c r="B636" s="47">
        <v>6</v>
      </c>
      <c r="C636" s="47">
        <v>7</v>
      </c>
      <c r="D636" s="47">
        <v>11</v>
      </c>
      <c r="E636" s="37">
        <v>-11.4407</v>
      </c>
      <c r="F6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6"/>
      <c r="H636"/>
      <c r="I636"/>
    </row>
    <row r="637" spans="1:9" x14ac:dyDescent="0.25">
      <c r="A637" s="29">
        <v>45830</v>
      </c>
      <c r="B637" s="47">
        <v>6</v>
      </c>
      <c r="C637" s="47">
        <v>7</v>
      </c>
      <c r="D637" s="47">
        <v>12</v>
      </c>
      <c r="E637" s="37">
        <v>-13.9682</v>
      </c>
      <c r="F6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7"/>
      <c r="H637"/>
      <c r="I637"/>
    </row>
    <row r="638" spans="1:9" x14ac:dyDescent="0.25">
      <c r="A638" s="29">
        <v>45830</v>
      </c>
      <c r="B638" s="47">
        <v>6</v>
      </c>
      <c r="C638" s="47">
        <v>7</v>
      </c>
      <c r="D638" s="47">
        <v>13</v>
      </c>
      <c r="E638" s="37">
        <v>11.610300000000001</v>
      </c>
      <c r="F6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8"/>
      <c r="H638"/>
      <c r="I638"/>
    </row>
    <row r="639" spans="1:9" x14ac:dyDescent="0.25">
      <c r="A639" s="29">
        <v>45830</v>
      </c>
      <c r="B639" s="47">
        <v>6</v>
      </c>
      <c r="C639" s="47">
        <v>7</v>
      </c>
      <c r="D639" s="47">
        <v>14</v>
      </c>
      <c r="E639" s="37">
        <v>13.3834</v>
      </c>
      <c r="F6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9"/>
      <c r="H639"/>
      <c r="I639"/>
    </row>
    <row r="640" spans="1:9" x14ac:dyDescent="0.25">
      <c r="A640" s="29">
        <v>45830</v>
      </c>
      <c r="B640" s="47">
        <v>6</v>
      </c>
      <c r="C640" s="47">
        <v>7</v>
      </c>
      <c r="D640" s="47">
        <v>15</v>
      </c>
      <c r="E640" s="37">
        <v>13.5718</v>
      </c>
      <c r="F6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0"/>
      <c r="H640"/>
      <c r="I640"/>
    </row>
    <row r="641" spans="1:9" x14ac:dyDescent="0.25">
      <c r="A641" s="29">
        <v>45830</v>
      </c>
      <c r="B641" s="47">
        <v>6</v>
      </c>
      <c r="C641" s="47">
        <v>7</v>
      </c>
      <c r="D641" s="47">
        <v>16</v>
      </c>
      <c r="E641" s="37">
        <v>13.946899999999999</v>
      </c>
      <c r="F6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1"/>
      <c r="H641"/>
      <c r="I641"/>
    </row>
    <row r="642" spans="1:9" x14ac:dyDescent="0.25">
      <c r="A642" s="29">
        <v>45830</v>
      </c>
      <c r="B642" s="47">
        <v>6</v>
      </c>
      <c r="C642" s="47">
        <v>7</v>
      </c>
      <c r="D642" s="47">
        <v>17</v>
      </c>
      <c r="E642" s="37">
        <v>14.430300000000001</v>
      </c>
      <c r="F6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2"/>
      <c r="H642"/>
      <c r="I642"/>
    </row>
    <row r="643" spans="1:9" x14ac:dyDescent="0.25">
      <c r="A643" s="29">
        <v>45830</v>
      </c>
      <c r="B643" s="47">
        <v>6</v>
      </c>
      <c r="C643" s="47">
        <v>7</v>
      </c>
      <c r="D643" s="47">
        <v>18</v>
      </c>
      <c r="E643" s="37">
        <v>15.9329</v>
      </c>
      <c r="F6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3"/>
      <c r="H643"/>
      <c r="I643"/>
    </row>
    <row r="644" spans="1:9" x14ac:dyDescent="0.25">
      <c r="A644" s="29">
        <v>45830</v>
      </c>
      <c r="B644" s="47">
        <v>6</v>
      </c>
      <c r="C644" s="47">
        <v>7</v>
      </c>
      <c r="D644" s="47">
        <v>19</v>
      </c>
      <c r="E644" s="37">
        <v>28.448399999999999</v>
      </c>
      <c r="F6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4"/>
      <c r="H644"/>
      <c r="I644"/>
    </row>
    <row r="645" spans="1:9" x14ac:dyDescent="0.25">
      <c r="A645" s="29">
        <v>45830</v>
      </c>
      <c r="B645" s="47">
        <v>6</v>
      </c>
      <c r="C645" s="47">
        <v>7</v>
      </c>
      <c r="D645" s="47">
        <v>20</v>
      </c>
      <c r="E645" s="37">
        <v>25.3779</v>
      </c>
      <c r="F6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5"/>
      <c r="H645"/>
      <c r="I645"/>
    </row>
    <row r="646" spans="1:9" x14ac:dyDescent="0.25">
      <c r="A646" s="29">
        <v>45830</v>
      </c>
      <c r="B646" s="47">
        <v>6</v>
      </c>
      <c r="C646" s="47">
        <v>7</v>
      </c>
      <c r="D646" s="47">
        <v>21</v>
      </c>
      <c r="E646" s="37">
        <v>23.351099999999999</v>
      </c>
      <c r="F6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6"/>
      <c r="H646"/>
      <c r="I646"/>
    </row>
    <row r="647" spans="1:9" x14ac:dyDescent="0.25">
      <c r="A647" s="29">
        <v>45830</v>
      </c>
      <c r="B647" s="47">
        <v>6</v>
      </c>
      <c r="C647" s="47">
        <v>7</v>
      </c>
      <c r="D647" s="47">
        <v>22</v>
      </c>
      <c r="E647" s="37">
        <v>25.4862</v>
      </c>
      <c r="F6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7"/>
      <c r="H647"/>
      <c r="I647"/>
    </row>
    <row r="648" spans="1:9" x14ac:dyDescent="0.25">
      <c r="A648" s="29">
        <v>45830</v>
      </c>
      <c r="B648" s="47">
        <v>6</v>
      </c>
      <c r="C648" s="47">
        <v>7</v>
      </c>
      <c r="D648" s="47">
        <v>23</v>
      </c>
      <c r="E648" s="37">
        <v>25.505800000000001</v>
      </c>
      <c r="F6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8"/>
      <c r="H648"/>
      <c r="I648"/>
    </row>
    <row r="649" spans="1:9" x14ac:dyDescent="0.25">
      <c r="A649" s="29">
        <v>45830</v>
      </c>
      <c r="B649" s="47">
        <v>6</v>
      </c>
      <c r="C649" s="47">
        <v>7</v>
      </c>
      <c r="D649" s="47">
        <v>24</v>
      </c>
      <c r="E649" s="37">
        <v>23.253399999999999</v>
      </c>
      <c r="F6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9"/>
      <c r="H649"/>
      <c r="I649"/>
    </row>
    <row r="650" spans="1:9" x14ac:dyDescent="0.25">
      <c r="A650" s="29">
        <v>45831</v>
      </c>
      <c r="B650" s="47">
        <v>6</v>
      </c>
      <c r="C650" s="47">
        <v>1</v>
      </c>
      <c r="D650" s="47">
        <v>1</v>
      </c>
      <c r="E650" s="37">
        <v>27.9452</v>
      </c>
      <c r="F6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0"/>
      <c r="H650"/>
      <c r="I650"/>
    </row>
    <row r="651" spans="1:9" x14ac:dyDescent="0.25">
      <c r="A651" s="29">
        <v>45831</v>
      </c>
      <c r="B651" s="47">
        <v>6</v>
      </c>
      <c r="C651" s="47">
        <v>1</v>
      </c>
      <c r="D651" s="47">
        <v>2</v>
      </c>
      <c r="E651" s="37">
        <v>26.411799999999999</v>
      </c>
      <c r="F6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1"/>
      <c r="H651"/>
      <c r="I651"/>
    </row>
    <row r="652" spans="1:9" x14ac:dyDescent="0.25">
      <c r="A652" s="29">
        <v>45831</v>
      </c>
      <c r="B652" s="47">
        <v>6</v>
      </c>
      <c r="C652" s="47">
        <v>1</v>
      </c>
      <c r="D652" s="47">
        <v>3</v>
      </c>
      <c r="E652" s="37">
        <v>26.6328</v>
      </c>
      <c r="F6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2"/>
      <c r="H652"/>
      <c r="I652"/>
    </row>
    <row r="653" spans="1:9" x14ac:dyDescent="0.25">
      <c r="A653" s="29">
        <v>45831</v>
      </c>
      <c r="B653" s="47">
        <v>6</v>
      </c>
      <c r="C653" s="47">
        <v>1</v>
      </c>
      <c r="D653" s="47">
        <v>4</v>
      </c>
      <c r="E653" s="37">
        <v>29.3935</v>
      </c>
      <c r="F6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3"/>
      <c r="H653"/>
      <c r="I653"/>
    </row>
    <row r="654" spans="1:9" x14ac:dyDescent="0.25">
      <c r="A654" s="29">
        <v>45831</v>
      </c>
      <c r="B654" s="47">
        <v>6</v>
      </c>
      <c r="C654" s="47">
        <v>1</v>
      </c>
      <c r="D654" s="47">
        <v>5</v>
      </c>
      <c r="E654" s="37">
        <v>28.4071</v>
      </c>
      <c r="F6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4"/>
      <c r="H654"/>
      <c r="I654"/>
    </row>
    <row r="655" spans="1:9" x14ac:dyDescent="0.25">
      <c r="A655" s="29">
        <v>45831</v>
      </c>
      <c r="B655" s="47">
        <v>6</v>
      </c>
      <c r="C655" s="47">
        <v>1</v>
      </c>
      <c r="D655" s="47">
        <v>6</v>
      </c>
      <c r="E655" s="37">
        <v>29.189800000000002</v>
      </c>
      <c r="F6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5"/>
      <c r="H655"/>
      <c r="I655"/>
    </row>
    <row r="656" spans="1:9" x14ac:dyDescent="0.25">
      <c r="A656" s="29">
        <v>45831</v>
      </c>
      <c r="B656" s="47">
        <v>6</v>
      </c>
      <c r="C656" s="47">
        <v>1</v>
      </c>
      <c r="D656" s="47">
        <v>7</v>
      </c>
      <c r="E656" s="37">
        <v>21.359100000000002</v>
      </c>
      <c r="F6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6"/>
      <c r="H656"/>
      <c r="I656"/>
    </row>
    <row r="657" spans="1:9" x14ac:dyDescent="0.25">
      <c r="A657" s="29">
        <v>45831</v>
      </c>
      <c r="B657" s="47">
        <v>6</v>
      </c>
      <c r="C657" s="47">
        <v>1</v>
      </c>
      <c r="D657" s="47">
        <v>8</v>
      </c>
      <c r="E657" s="37">
        <v>19.3613</v>
      </c>
      <c r="F6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7"/>
      <c r="H657"/>
      <c r="I657"/>
    </row>
    <row r="658" spans="1:9" x14ac:dyDescent="0.25">
      <c r="A658" s="29">
        <v>45831</v>
      </c>
      <c r="B658" s="47">
        <v>6</v>
      </c>
      <c r="C658" s="47">
        <v>1</v>
      </c>
      <c r="D658" s="47">
        <v>9</v>
      </c>
      <c r="E658" s="37">
        <v>21.797499999999999</v>
      </c>
      <c r="F6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8"/>
      <c r="H658"/>
      <c r="I658"/>
    </row>
    <row r="659" spans="1:9" x14ac:dyDescent="0.25">
      <c r="A659" s="29">
        <v>45831</v>
      </c>
      <c r="B659" s="47">
        <v>6</v>
      </c>
      <c r="C659" s="47">
        <v>1</v>
      </c>
      <c r="D659" s="47">
        <v>10</v>
      </c>
      <c r="E659" s="37">
        <v>22.119800000000001</v>
      </c>
      <c r="F6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9"/>
      <c r="H659"/>
      <c r="I659"/>
    </row>
    <row r="660" spans="1:9" x14ac:dyDescent="0.25">
      <c r="A660" s="29">
        <v>45831</v>
      </c>
      <c r="B660" s="47">
        <v>6</v>
      </c>
      <c r="C660" s="47">
        <v>1</v>
      </c>
      <c r="D660" s="47">
        <v>11</v>
      </c>
      <c r="E660" s="37">
        <v>18.932500000000001</v>
      </c>
      <c r="F6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0"/>
      <c r="H660"/>
      <c r="I660"/>
    </row>
    <row r="661" spans="1:9" x14ac:dyDescent="0.25">
      <c r="A661" s="29">
        <v>45831</v>
      </c>
      <c r="B661" s="47">
        <v>6</v>
      </c>
      <c r="C661" s="47">
        <v>1</v>
      </c>
      <c r="D661" s="47">
        <v>12</v>
      </c>
      <c r="E661" s="37">
        <v>17.431999999999999</v>
      </c>
      <c r="F6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1"/>
      <c r="H661"/>
      <c r="I661"/>
    </row>
    <row r="662" spans="1:9" x14ac:dyDescent="0.25">
      <c r="A662" s="29">
        <v>45831</v>
      </c>
      <c r="B662" s="47">
        <v>6</v>
      </c>
      <c r="C662" s="47">
        <v>1</v>
      </c>
      <c r="D662" s="47">
        <v>13</v>
      </c>
      <c r="E662" s="37">
        <v>17.5884</v>
      </c>
      <c r="F6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2"/>
      <c r="H662"/>
      <c r="I662"/>
    </row>
    <row r="663" spans="1:9" x14ac:dyDescent="0.25">
      <c r="A663" s="29">
        <v>45831</v>
      </c>
      <c r="B663" s="47">
        <v>6</v>
      </c>
      <c r="C663" s="47">
        <v>1</v>
      </c>
      <c r="D663" s="47">
        <v>14</v>
      </c>
      <c r="E663" s="37">
        <v>17.171900000000001</v>
      </c>
      <c r="F6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3"/>
      <c r="H663"/>
      <c r="I663"/>
    </row>
    <row r="664" spans="1:9" x14ac:dyDescent="0.25">
      <c r="A664" s="29">
        <v>45831</v>
      </c>
      <c r="B664" s="47">
        <v>6</v>
      </c>
      <c r="C664" s="47">
        <v>1</v>
      </c>
      <c r="D664" s="47">
        <v>15</v>
      </c>
      <c r="E664" s="37">
        <v>17.309200000000001</v>
      </c>
      <c r="F6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4"/>
      <c r="H664"/>
      <c r="I664"/>
    </row>
    <row r="665" spans="1:9" x14ac:dyDescent="0.25">
      <c r="A665" s="29">
        <v>45831</v>
      </c>
      <c r="B665" s="47">
        <v>6</v>
      </c>
      <c r="C665" s="47">
        <v>1</v>
      </c>
      <c r="D665" s="47">
        <v>16</v>
      </c>
      <c r="E665" s="37">
        <v>17.3826</v>
      </c>
      <c r="F6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5"/>
      <c r="H665"/>
      <c r="I665"/>
    </row>
    <row r="666" spans="1:9" x14ac:dyDescent="0.25">
      <c r="A666" s="29">
        <v>45831</v>
      </c>
      <c r="B666" s="47">
        <v>6</v>
      </c>
      <c r="C666" s="47">
        <v>1</v>
      </c>
      <c r="D666" s="47">
        <v>17</v>
      </c>
      <c r="E666" s="37">
        <v>18.1525</v>
      </c>
      <c r="F6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6"/>
      <c r="H666"/>
      <c r="I666"/>
    </row>
    <row r="667" spans="1:9" x14ac:dyDescent="0.25">
      <c r="A667" s="29">
        <v>45831</v>
      </c>
      <c r="B667" s="47">
        <v>6</v>
      </c>
      <c r="C667" s="47">
        <v>1</v>
      </c>
      <c r="D667" s="47">
        <v>18</v>
      </c>
      <c r="E667" s="37">
        <v>20.6541</v>
      </c>
      <c r="F6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7"/>
      <c r="H667"/>
      <c r="I667"/>
    </row>
    <row r="668" spans="1:9" x14ac:dyDescent="0.25">
      <c r="A668" s="29">
        <v>45831</v>
      </c>
      <c r="B668" s="47">
        <v>6</v>
      </c>
      <c r="C668" s="47">
        <v>1</v>
      </c>
      <c r="D668" s="47">
        <v>19</v>
      </c>
      <c r="E668" s="37">
        <v>36.914299999999997</v>
      </c>
      <c r="F6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8"/>
      <c r="H668"/>
      <c r="I668"/>
    </row>
    <row r="669" spans="1:9" x14ac:dyDescent="0.25">
      <c r="A669" s="29">
        <v>45831</v>
      </c>
      <c r="B669" s="47">
        <v>6</v>
      </c>
      <c r="C669" s="47">
        <v>1</v>
      </c>
      <c r="D669" s="47">
        <v>20</v>
      </c>
      <c r="E669" s="37">
        <v>33.634599999999999</v>
      </c>
      <c r="F6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9"/>
      <c r="H669"/>
      <c r="I669"/>
    </row>
    <row r="670" spans="1:9" x14ac:dyDescent="0.25">
      <c r="A670" s="29">
        <v>45831</v>
      </c>
      <c r="B670" s="47">
        <v>6</v>
      </c>
      <c r="C670" s="47">
        <v>1</v>
      </c>
      <c r="D670" s="47">
        <v>21</v>
      </c>
      <c r="E670" s="37">
        <v>33.534599999999998</v>
      </c>
      <c r="F6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0"/>
      <c r="H670"/>
      <c r="I670"/>
    </row>
    <row r="671" spans="1:9" x14ac:dyDescent="0.25">
      <c r="A671" s="29">
        <v>45831</v>
      </c>
      <c r="B671" s="47">
        <v>6</v>
      </c>
      <c r="C671" s="47">
        <v>1</v>
      </c>
      <c r="D671" s="47">
        <v>22</v>
      </c>
      <c r="E671" s="37">
        <v>32.318899999999999</v>
      </c>
      <c r="F6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1"/>
      <c r="H671"/>
      <c r="I671"/>
    </row>
    <row r="672" spans="1:9" x14ac:dyDescent="0.25">
      <c r="A672" s="29">
        <v>45831</v>
      </c>
      <c r="B672" s="47">
        <v>6</v>
      </c>
      <c r="C672" s="47">
        <v>1</v>
      </c>
      <c r="D672" s="47">
        <v>23</v>
      </c>
      <c r="E672" s="37">
        <v>32.551099999999998</v>
      </c>
      <c r="F6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2"/>
      <c r="H672"/>
      <c r="I672"/>
    </row>
    <row r="673" spans="1:9" x14ac:dyDescent="0.25">
      <c r="A673" s="29">
        <v>45831</v>
      </c>
      <c r="B673" s="47">
        <v>6</v>
      </c>
      <c r="C673" s="47">
        <v>1</v>
      </c>
      <c r="D673" s="47">
        <v>24</v>
      </c>
      <c r="E673" s="37">
        <v>34.838999999999999</v>
      </c>
      <c r="F6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3"/>
      <c r="H673"/>
      <c r="I673"/>
    </row>
    <row r="674" spans="1:9" x14ac:dyDescent="0.25">
      <c r="A674" s="29">
        <v>45832</v>
      </c>
      <c r="B674" s="47">
        <v>6</v>
      </c>
      <c r="C674" s="47">
        <v>2</v>
      </c>
      <c r="D674" s="47">
        <v>1</v>
      </c>
      <c r="E674" s="37">
        <v>36.692599999999999</v>
      </c>
      <c r="F6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4"/>
      <c r="H674"/>
      <c r="I674"/>
    </row>
    <row r="675" spans="1:9" x14ac:dyDescent="0.25">
      <c r="A675" s="29">
        <v>45832</v>
      </c>
      <c r="B675" s="47">
        <v>6</v>
      </c>
      <c r="C675" s="47">
        <v>2</v>
      </c>
      <c r="D675" s="47">
        <v>2</v>
      </c>
      <c r="E675" s="37">
        <v>35.070900000000002</v>
      </c>
      <c r="F6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5"/>
      <c r="H675"/>
      <c r="I675"/>
    </row>
    <row r="676" spans="1:9" x14ac:dyDescent="0.25">
      <c r="A676" s="29">
        <v>45832</v>
      </c>
      <c r="B676" s="47">
        <v>6</v>
      </c>
      <c r="C676" s="47">
        <v>2</v>
      </c>
      <c r="D676" s="47">
        <v>3</v>
      </c>
      <c r="E676" s="37">
        <v>31.110099999999999</v>
      </c>
      <c r="F6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6"/>
      <c r="H676"/>
      <c r="I676"/>
    </row>
    <row r="677" spans="1:9" x14ac:dyDescent="0.25">
      <c r="A677" s="29">
        <v>45832</v>
      </c>
      <c r="B677" s="47">
        <v>6</v>
      </c>
      <c r="C677" s="47">
        <v>2</v>
      </c>
      <c r="D677" s="47">
        <v>4</v>
      </c>
      <c r="E677" s="37">
        <v>35.828299999999999</v>
      </c>
      <c r="F6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7"/>
      <c r="H677"/>
      <c r="I677"/>
    </row>
    <row r="678" spans="1:9" x14ac:dyDescent="0.25">
      <c r="A678" s="29">
        <v>45832</v>
      </c>
      <c r="B678" s="47">
        <v>6</v>
      </c>
      <c r="C678" s="47">
        <v>2</v>
      </c>
      <c r="D678" s="47">
        <v>5</v>
      </c>
      <c r="E678" s="37">
        <v>36.2316</v>
      </c>
      <c r="F6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8"/>
      <c r="H678"/>
      <c r="I678"/>
    </row>
    <row r="679" spans="1:9" x14ac:dyDescent="0.25">
      <c r="A679" s="29">
        <v>45832</v>
      </c>
      <c r="B679" s="47">
        <v>6</v>
      </c>
      <c r="C679" s="47">
        <v>2</v>
      </c>
      <c r="D679" s="47">
        <v>6</v>
      </c>
      <c r="E679" s="37">
        <v>39.864899999999999</v>
      </c>
      <c r="F6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9"/>
      <c r="H679"/>
      <c r="I679"/>
    </row>
    <row r="680" spans="1:9" x14ac:dyDescent="0.25">
      <c r="A680" s="29">
        <v>45832</v>
      </c>
      <c r="B680" s="47">
        <v>6</v>
      </c>
      <c r="C680" s="47">
        <v>2</v>
      </c>
      <c r="D680" s="47">
        <v>7</v>
      </c>
      <c r="E680" s="37">
        <v>39.2425</v>
      </c>
      <c r="F6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0"/>
      <c r="H680"/>
      <c r="I680"/>
    </row>
    <row r="681" spans="1:9" x14ac:dyDescent="0.25">
      <c r="A681" s="29">
        <v>45832</v>
      </c>
      <c r="B681" s="47">
        <v>6</v>
      </c>
      <c r="C681" s="47">
        <v>2</v>
      </c>
      <c r="D681" s="47">
        <v>8</v>
      </c>
      <c r="E681" s="37">
        <v>29.313199999999998</v>
      </c>
      <c r="F6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1"/>
      <c r="H681"/>
      <c r="I681"/>
    </row>
    <row r="682" spans="1:9" x14ac:dyDescent="0.25">
      <c r="A682" s="29">
        <v>45832</v>
      </c>
      <c r="B682" s="47">
        <v>6</v>
      </c>
      <c r="C682" s="47">
        <v>2</v>
      </c>
      <c r="D682" s="47">
        <v>9</v>
      </c>
      <c r="E682" s="37">
        <v>21.480799999999999</v>
      </c>
      <c r="F6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2"/>
      <c r="H682"/>
      <c r="I682"/>
    </row>
    <row r="683" spans="1:9" x14ac:dyDescent="0.25">
      <c r="A683" s="29">
        <v>45832</v>
      </c>
      <c r="B683" s="47">
        <v>6</v>
      </c>
      <c r="C683" s="47">
        <v>2</v>
      </c>
      <c r="D683" s="47">
        <v>10</v>
      </c>
      <c r="E683" s="37">
        <v>23.115600000000001</v>
      </c>
      <c r="F6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3"/>
      <c r="H683"/>
      <c r="I683"/>
    </row>
    <row r="684" spans="1:9" x14ac:dyDescent="0.25">
      <c r="A684" s="29">
        <v>45832</v>
      </c>
      <c r="B684" s="47">
        <v>6</v>
      </c>
      <c r="C684" s="47">
        <v>2</v>
      </c>
      <c r="D684" s="47">
        <v>11</v>
      </c>
      <c r="E684" s="37">
        <v>21.644300000000001</v>
      </c>
      <c r="F6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4"/>
      <c r="H684"/>
      <c r="I684"/>
    </row>
    <row r="685" spans="1:9" x14ac:dyDescent="0.25">
      <c r="A685" s="29">
        <v>45832</v>
      </c>
      <c r="B685" s="47">
        <v>6</v>
      </c>
      <c r="C685" s="47">
        <v>2</v>
      </c>
      <c r="D685" s="47">
        <v>12</v>
      </c>
      <c r="E685" s="37">
        <v>17.0443</v>
      </c>
      <c r="F6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5"/>
      <c r="H685"/>
      <c r="I685"/>
    </row>
    <row r="686" spans="1:9" x14ac:dyDescent="0.25">
      <c r="A686" s="29">
        <v>45832</v>
      </c>
      <c r="B686" s="47">
        <v>6</v>
      </c>
      <c r="C686" s="47">
        <v>2</v>
      </c>
      <c r="D686" s="47">
        <v>13</v>
      </c>
      <c r="E686" s="37">
        <v>18.3428</v>
      </c>
      <c r="F6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6"/>
      <c r="H686"/>
      <c r="I686"/>
    </row>
    <row r="687" spans="1:9" x14ac:dyDescent="0.25">
      <c r="A687" s="29">
        <v>45832</v>
      </c>
      <c r="B687" s="47">
        <v>6</v>
      </c>
      <c r="C687" s="47">
        <v>2</v>
      </c>
      <c r="D687" s="47">
        <v>14</v>
      </c>
      <c r="E687" s="37">
        <v>17.236999999999998</v>
      </c>
      <c r="F6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7"/>
      <c r="H687"/>
      <c r="I687"/>
    </row>
    <row r="688" spans="1:9" x14ac:dyDescent="0.25">
      <c r="A688" s="29">
        <v>45832</v>
      </c>
      <c r="B688" s="47">
        <v>6</v>
      </c>
      <c r="C688" s="47">
        <v>2</v>
      </c>
      <c r="D688" s="47">
        <v>15</v>
      </c>
      <c r="E688" s="37">
        <v>15.9025</v>
      </c>
      <c r="F6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8"/>
      <c r="H688"/>
      <c r="I688"/>
    </row>
    <row r="689" spans="1:9" x14ac:dyDescent="0.25">
      <c r="A689" s="29">
        <v>45832</v>
      </c>
      <c r="B689" s="47">
        <v>6</v>
      </c>
      <c r="C689" s="47">
        <v>2</v>
      </c>
      <c r="D689" s="47">
        <v>16</v>
      </c>
      <c r="E689" s="37">
        <v>17.946300000000001</v>
      </c>
      <c r="F6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9"/>
      <c r="H689"/>
      <c r="I689"/>
    </row>
    <row r="690" spans="1:9" x14ac:dyDescent="0.25">
      <c r="A690" s="29">
        <v>45832</v>
      </c>
      <c r="B690" s="47">
        <v>6</v>
      </c>
      <c r="C690" s="47">
        <v>2</v>
      </c>
      <c r="D690" s="47">
        <v>17</v>
      </c>
      <c r="E690" s="37">
        <v>21.453800000000001</v>
      </c>
      <c r="F6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0"/>
      <c r="H690"/>
      <c r="I690"/>
    </row>
    <row r="691" spans="1:9" x14ac:dyDescent="0.25">
      <c r="A691" s="29">
        <v>45832</v>
      </c>
      <c r="B691" s="47">
        <v>6</v>
      </c>
      <c r="C691" s="47">
        <v>2</v>
      </c>
      <c r="D691" s="47">
        <v>18</v>
      </c>
      <c r="E691" s="37">
        <v>28.098700000000001</v>
      </c>
      <c r="F6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1"/>
      <c r="H691"/>
      <c r="I691"/>
    </row>
    <row r="692" spans="1:9" x14ac:dyDescent="0.25">
      <c r="A692" s="29">
        <v>45832</v>
      </c>
      <c r="B692" s="47">
        <v>6</v>
      </c>
      <c r="C692" s="47">
        <v>2</v>
      </c>
      <c r="D692" s="47">
        <v>19</v>
      </c>
      <c r="E692" s="37">
        <v>32.3673</v>
      </c>
      <c r="F6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2"/>
      <c r="H692"/>
      <c r="I692"/>
    </row>
    <row r="693" spans="1:9" x14ac:dyDescent="0.25">
      <c r="A693" s="29">
        <v>45832</v>
      </c>
      <c r="B693" s="47">
        <v>6</v>
      </c>
      <c r="C693" s="47">
        <v>2</v>
      </c>
      <c r="D693" s="47">
        <v>20</v>
      </c>
      <c r="E693" s="37">
        <v>32.035400000000003</v>
      </c>
      <c r="F6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3"/>
      <c r="H693"/>
      <c r="I693"/>
    </row>
    <row r="694" spans="1:9" x14ac:dyDescent="0.25">
      <c r="A694" s="29">
        <v>45832</v>
      </c>
      <c r="B694" s="47">
        <v>6</v>
      </c>
      <c r="C694" s="47">
        <v>2</v>
      </c>
      <c r="D694" s="47">
        <v>21</v>
      </c>
      <c r="E694" s="37">
        <v>30.8202</v>
      </c>
      <c r="F6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4"/>
      <c r="H694"/>
      <c r="I694"/>
    </row>
    <row r="695" spans="1:9" x14ac:dyDescent="0.25">
      <c r="A695" s="29">
        <v>45832</v>
      </c>
      <c r="B695" s="47">
        <v>6</v>
      </c>
      <c r="C695" s="47">
        <v>2</v>
      </c>
      <c r="D695" s="47">
        <v>22</v>
      </c>
      <c r="E695" s="37">
        <v>27.388300000000001</v>
      </c>
      <c r="F6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5"/>
      <c r="H695"/>
      <c r="I695"/>
    </row>
    <row r="696" spans="1:9" x14ac:dyDescent="0.25">
      <c r="A696" s="29">
        <v>45832</v>
      </c>
      <c r="B696" s="47">
        <v>6</v>
      </c>
      <c r="C696" s="47">
        <v>2</v>
      </c>
      <c r="D696" s="47">
        <v>23</v>
      </c>
      <c r="E696" s="37">
        <v>29.824000000000002</v>
      </c>
      <c r="F6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6"/>
      <c r="H696"/>
      <c r="I696"/>
    </row>
    <row r="697" spans="1:9" x14ac:dyDescent="0.25">
      <c r="A697" s="29">
        <v>45832</v>
      </c>
      <c r="B697" s="47">
        <v>6</v>
      </c>
      <c r="C697" s="47">
        <v>2</v>
      </c>
      <c r="D697" s="47">
        <v>24</v>
      </c>
      <c r="E697" s="37">
        <v>28.587199999999999</v>
      </c>
      <c r="F6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7"/>
      <c r="H697"/>
      <c r="I697"/>
    </row>
    <row r="698" spans="1:9" x14ac:dyDescent="0.25">
      <c r="A698" s="29">
        <v>45833</v>
      </c>
      <c r="B698" s="47">
        <v>6</v>
      </c>
      <c r="C698" s="47">
        <v>3</v>
      </c>
      <c r="D698" s="47">
        <v>1</v>
      </c>
      <c r="E698" s="37">
        <v>30.8033</v>
      </c>
      <c r="F6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8"/>
      <c r="H698"/>
      <c r="I698"/>
    </row>
    <row r="699" spans="1:9" x14ac:dyDescent="0.25">
      <c r="A699" s="29">
        <v>45833</v>
      </c>
      <c r="B699" s="47">
        <v>6</v>
      </c>
      <c r="C699" s="47">
        <v>3</v>
      </c>
      <c r="D699" s="47">
        <v>2</v>
      </c>
      <c r="E699" s="37">
        <v>27.284600000000001</v>
      </c>
      <c r="F6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9"/>
      <c r="H699"/>
      <c r="I699"/>
    </row>
    <row r="700" spans="1:9" x14ac:dyDescent="0.25">
      <c r="A700" s="29">
        <v>45833</v>
      </c>
      <c r="B700" s="47">
        <v>6</v>
      </c>
      <c r="C700" s="47">
        <v>3</v>
      </c>
      <c r="D700" s="47">
        <v>3</v>
      </c>
      <c r="E700" s="37">
        <v>29.049600000000002</v>
      </c>
      <c r="F7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0"/>
      <c r="H700"/>
      <c r="I700"/>
    </row>
    <row r="701" spans="1:9" x14ac:dyDescent="0.25">
      <c r="A701" s="29">
        <v>45833</v>
      </c>
      <c r="B701" s="47">
        <v>6</v>
      </c>
      <c r="C701" s="47">
        <v>3</v>
      </c>
      <c r="D701" s="47">
        <v>4</v>
      </c>
      <c r="E701" s="37">
        <v>27.49</v>
      </c>
      <c r="F7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1"/>
      <c r="H701"/>
      <c r="I701"/>
    </row>
    <row r="702" spans="1:9" x14ac:dyDescent="0.25">
      <c r="A702" s="29">
        <v>45833</v>
      </c>
      <c r="B702" s="47">
        <v>6</v>
      </c>
      <c r="C702" s="47">
        <v>3</v>
      </c>
      <c r="D702" s="47">
        <v>5</v>
      </c>
      <c r="E702" s="37">
        <v>27.625</v>
      </c>
      <c r="F7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2"/>
      <c r="H702"/>
      <c r="I702"/>
    </row>
    <row r="703" spans="1:9" x14ac:dyDescent="0.25">
      <c r="A703" s="29">
        <v>45833</v>
      </c>
      <c r="B703" s="47">
        <v>6</v>
      </c>
      <c r="C703" s="47">
        <v>3</v>
      </c>
      <c r="D703" s="47">
        <v>6</v>
      </c>
      <c r="E703" s="37">
        <v>28.332000000000001</v>
      </c>
      <c r="F7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3"/>
      <c r="H703"/>
      <c r="I703"/>
    </row>
    <row r="704" spans="1:9" x14ac:dyDescent="0.25">
      <c r="A704" s="29">
        <v>45833</v>
      </c>
      <c r="B704" s="47">
        <v>6</v>
      </c>
      <c r="C704" s="47">
        <v>3</v>
      </c>
      <c r="D704" s="47">
        <v>7</v>
      </c>
      <c r="E704" s="37">
        <v>24.418900000000001</v>
      </c>
      <c r="F7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4"/>
      <c r="H704"/>
      <c r="I704"/>
    </row>
    <row r="705" spans="1:9" x14ac:dyDescent="0.25">
      <c r="A705" s="29">
        <v>45833</v>
      </c>
      <c r="B705" s="47">
        <v>6</v>
      </c>
      <c r="C705" s="47">
        <v>3</v>
      </c>
      <c r="D705" s="47">
        <v>8</v>
      </c>
      <c r="E705" s="37">
        <v>19.867799999999999</v>
      </c>
      <c r="F7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5"/>
      <c r="H705"/>
      <c r="I705"/>
    </row>
    <row r="706" spans="1:9" x14ac:dyDescent="0.25">
      <c r="A706" s="29">
        <v>45833</v>
      </c>
      <c r="B706" s="47">
        <v>6</v>
      </c>
      <c r="C706" s="47">
        <v>3</v>
      </c>
      <c r="D706" s="47">
        <v>9</v>
      </c>
      <c r="E706" s="37">
        <v>20.444099999999999</v>
      </c>
      <c r="F7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6"/>
      <c r="H706"/>
      <c r="I706"/>
    </row>
    <row r="707" spans="1:9" x14ac:dyDescent="0.25">
      <c r="A707" s="29">
        <v>45833</v>
      </c>
      <c r="B707" s="47">
        <v>6</v>
      </c>
      <c r="C707" s="47">
        <v>3</v>
      </c>
      <c r="D707" s="47">
        <v>10</v>
      </c>
      <c r="E707" s="37">
        <v>19.498000000000001</v>
      </c>
      <c r="F7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7"/>
      <c r="H707"/>
      <c r="I707"/>
    </row>
    <row r="708" spans="1:9" x14ac:dyDescent="0.25">
      <c r="A708" s="29">
        <v>45833</v>
      </c>
      <c r="B708" s="47">
        <v>6</v>
      </c>
      <c r="C708" s="47">
        <v>3</v>
      </c>
      <c r="D708" s="47">
        <v>11</v>
      </c>
      <c r="E708" s="37">
        <v>18.224399999999999</v>
      </c>
      <c r="F7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8"/>
      <c r="H708"/>
      <c r="I708"/>
    </row>
    <row r="709" spans="1:9" x14ac:dyDescent="0.25">
      <c r="A709" s="29">
        <v>45833</v>
      </c>
      <c r="B709" s="47">
        <v>6</v>
      </c>
      <c r="C709" s="47">
        <v>3</v>
      </c>
      <c r="D709" s="47">
        <v>12</v>
      </c>
      <c r="E709" s="37">
        <v>21.754000000000001</v>
      </c>
      <c r="F7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9"/>
      <c r="H709"/>
      <c r="I709"/>
    </row>
    <row r="710" spans="1:9" x14ac:dyDescent="0.25">
      <c r="A710" s="29">
        <v>45833</v>
      </c>
      <c r="B710" s="47">
        <v>6</v>
      </c>
      <c r="C710" s="47">
        <v>3</v>
      </c>
      <c r="D710" s="47">
        <v>13</v>
      </c>
      <c r="E710" s="37">
        <v>22.318100000000001</v>
      </c>
      <c r="F7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0"/>
      <c r="H710"/>
      <c r="I710"/>
    </row>
    <row r="711" spans="1:9" x14ac:dyDescent="0.25">
      <c r="A711" s="29">
        <v>45833</v>
      </c>
      <c r="B711" s="47">
        <v>6</v>
      </c>
      <c r="C711" s="47">
        <v>3</v>
      </c>
      <c r="D711" s="47">
        <v>14</v>
      </c>
      <c r="E711" s="37">
        <v>23.657399999999999</v>
      </c>
      <c r="F7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1"/>
      <c r="H711"/>
      <c r="I711"/>
    </row>
    <row r="712" spans="1:9" x14ac:dyDescent="0.25">
      <c r="A712" s="29">
        <v>45833</v>
      </c>
      <c r="B712" s="47">
        <v>6</v>
      </c>
      <c r="C712" s="47">
        <v>3</v>
      </c>
      <c r="D712" s="47">
        <v>15</v>
      </c>
      <c r="E712" s="37">
        <v>24.009499999999999</v>
      </c>
      <c r="F7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2"/>
      <c r="H712"/>
      <c r="I712"/>
    </row>
    <row r="713" spans="1:9" x14ac:dyDescent="0.25">
      <c r="A713" s="29">
        <v>45833</v>
      </c>
      <c r="B713" s="47">
        <v>6</v>
      </c>
      <c r="C713" s="47">
        <v>3</v>
      </c>
      <c r="D713" s="47">
        <v>16</v>
      </c>
      <c r="E713" s="37">
        <v>18.61</v>
      </c>
      <c r="F71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3"/>
      <c r="H713"/>
      <c r="I713"/>
    </row>
    <row r="714" spans="1:9" x14ac:dyDescent="0.25">
      <c r="A714" s="29">
        <v>45833</v>
      </c>
      <c r="B714" s="47">
        <v>6</v>
      </c>
      <c r="C714" s="47">
        <v>3</v>
      </c>
      <c r="D714" s="47">
        <v>17</v>
      </c>
      <c r="E714" s="37">
        <v>26.656199999999998</v>
      </c>
      <c r="F71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4"/>
      <c r="H714"/>
      <c r="I714"/>
    </row>
    <row r="715" spans="1:9" x14ac:dyDescent="0.25">
      <c r="A715" s="29">
        <v>45833</v>
      </c>
      <c r="B715" s="47">
        <v>6</v>
      </c>
      <c r="C715" s="47">
        <v>3</v>
      </c>
      <c r="D715" s="47">
        <v>18</v>
      </c>
      <c r="E715" s="37">
        <v>27.895600000000002</v>
      </c>
      <c r="F71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5"/>
      <c r="H715"/>
      <c r="I715"/>
    </row>
    <row r="716" spans="1:9" x14ac:dyDescent="0.25">
      <c r="A716" s="29">
        <v>45833</v>
      </c>
      <c r="B716" s="47">
        <v>6</v>
      </c>
      <c r="C716" s="47">
        <v>3</v>
      </c>
      <c r="D716" s="47">
        <v>19</v>
      </c>
      <c r="E716" s="37">
        <v>44.043500000000002</v>
      </c>
      <c r="F71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6"/>
      <c r="H716"/>
      <c r="I716"/>
    </row>
    <row r="717" spans="1:9" x14ac:dyDescent="0.25">
      <c r="A717" s="29">
        <v>45833</v>
      </c>
      <c r="B717" s="47">
        <v>6</v>
      </c>
      <c r="C717" s="47">
        <v>3</v>
      </c>
      <c r="D717" s="47">
        <v>20</v>
      </c>
      <c r="E717" s="37">
        <v>41.316499999999998</v>
      </c>
      <c r="F7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7"/>
      <c r="H717"/>
      <c r="I717"/>
    </row>
    <row r="718" spans="1:9" x14ac:dyDescent="0.25">
      <c r="A718" s="29">
        <v>45833</v>
      </c>
      <c r="B718" s="47">
        <v>6</v>
      </c>
      <c r="C718" s="47">
        <v>3</v>
      </c>
      <c r="D718" s="47">
        <v>21</v>
      </c>
      <c r="E718" s="37">
        <v>40.414999999999999</v>
      </c>
      <c r="F7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8"/>
      <c r="H718"/>
      <c r="I718"/>
    </row>
    <row r="719" spans="1:9" x14ac:dyDescent="0.25">
      <c r="A719" s="29">
        <v>45833</v>
      </c>
      <c r="B719" s="47">
        <v>6</v>
      </c>
      <c r="C719" s="47">
        <v>3</v>
      </c>
      <c r="D719" s="47">
        <v>22</v>
      </c>
      <c r="E719" s="37">
        <v>35.114400000000003</v>
      </c>
      <c r="F7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9"/>
      <c r="H719"/>
      <c r="I719"/>
    </row>
    <row r="720" spans="1:9" x14ac:dyDescent="0.25">
      <c r="A720" s="29">
        <v>45833</v>
      </c>
      <c r="B720" s="47">
        <v>6</v>
      </c>
      <c r="C720" s="47">
        <v>3</v>
      </c>
      <c r="D720" s="47">
        <v>23</v>
      </c>
      <c r="E720" s="37">
        <v>30.622199999999999</v>
      </c>
      <c r="F7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0"/>
      <c r="H720"/>
      <c r="I720"/>
    </row>
    <row r="721" spans="1:9" x14ac:dyDescent="0.25">
      <c r="A721" s="29">
        <v>45833</v>
      </c>
      <c r="B721" s="47">
        <v>6</v>
      </c>
      <c r="C721" s="47">
        <v>3</v>
      </c>
      <c r="D721" s="47">
        <v>24</v>
      </c>
      <c r="E721" s="37">
        <v>29.6435</v>
      </c>
      <c r="F7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50F5-84B7-44EF-B27F-8060F658E96B}">
  <sheetPr codeName="Sheet3"/>
  <dimension ref="A1:AD65"/>
  <sheetViews>
    <sheetView workbookViewId="0">
      <selection activeCell="R13" sqref="R13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5" width="6.7109375" bestFit="1" customWidth="1"/>
    <col min="6" max="6" width="6.28515625" bestFit="1" customWidth="1"/>
    <col min="7" max="7" width="6.7109375" bestFit="1" customWidth="1"/>
    <col min="8" max="8" width="6.28515625" bestFit="1" customWidth="1"/>
    <col min="9" max="9" width="5.5703125" bestFit="1" customWidth="1"/>
    <col min="10" max="11" width="6.28515625" bestFit="1" customWidth="1"/>
    <col min="12" max="12" width="6.7109375" bestFit="1" customWidth="1"/>
    <col min="13" max="16" width="6.28515625" bestFit="1" customWidth="1"/>
    <col min="17" max="17" width="5.5703125" bestFit="1" customWidth="1"/>
    <col min="18" max="22" width="6.7109375" bestFit="1" customWidth="1"/>
    <col min="23" max="24" width="5.5703125" bestFit="1" customWidth="1"/>
    <col min="25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45803</v>
      </c>
      <c r="C3" s="33">
        <v>18.303899999999999</v>
      </c>
      <c r="D3" s="33">
        <v>17.5032</v>
      </c>
      <c r="E3" s="33">
        <v>14.9123</v>
      </c>
      <c r="F3" s="33">
        <v>15.876099999999999</v>
      </c>
      <c r="G3" s="33">
        <v>18.226400000000002</v>
      </c>
      <c r="H3" s="33">
        <v>12.593299999999999</v>
      </c>
      <c r="I3" s="33">
        <v>9.7809000000000008</v>
      </c>
      <c r="J3" s="33">
        <v>-14.529</v>
      </c>
      <c r="K3" s="33">
        <v>-14.1999</v>
      </c>
      <c r="L3" s="33">
        <v>-13.3034</v>
      </c>
      <c r="M3" s="33">
        <v>-11.2178</v>
      </c>
      <c r="N3" s="33">
        <v>-13.0594</v>
      </c>
      <c r="O3" s="33">
        <v>-14.336399999999999</v>
      </c>
      <c r="P3" s="33">
        <v>-12.1134</v>
      </c>
      <c r="Q3" s="33">
        <v>-6.6767000000000003</v>
      </c>
      <c r="R3" s="33">
        <v>-5.2934000000000001</v>
      </c>
      <c r="S3" s="33">
        <v>-1.0224</v>
      </c>
      <c r="T3" s="33">
        <v>9.9106000000000005</v>
      </c>
      <c r="U3" s="33">
        <v>28.811199999999999</v>
      </c>
      <c r="V3" s="33">
        <v>28.178100000000001</v>
      </c>
      <c r="W3" s="33">
        <v>26.1218</v>
      </c>
      <c r="X3" s="33">
        <v>27.207599999999999</v>
      </c>
      <c r="Y3" s="33">
        <v>24.598199999999999</v>
      </c>
      <c r="Z3" s="33">
        <v>24.225899999999999</v>
      </c>
    </row>
    <row r="4" spans="1:30" x14ac:dyDescent="0.25">
      <c r="A4" s="32"/>
      <c r="B4" s="54">
        <v>45804</v>
      </c>
      <c r="C4" s="33">
        <v>24.418700000000001</v>
      </c>
      <c r="D4" s="33">
        <v>24.688300000000002</v>
      </c>
      <c r="E4" s="33">
        <v>27.110800000000001</v>
      </c>
      <c r="F4" s="33">
        <v>27.705500000000001</v>
      </c>
      <c r="G4" s="33">
        <v>28.328800000000001</v>
      </c>
      <c r="H4" s="33">
        <v>27.855499999999999</v>
      </c>
      <c r="I4" s="33">
        <v>9.4652999999999992</v>
      </c>
      <c r="J4" s="33">
        <v>9.0900999999999996</v>
      </c>
      <c r="K4" s="33">
        <v>10.648400000000001</v>
      </c>
      <c r="L4" s="33">
        <v>6.4977</v>
      </c>
      <c r="M4" s="33">
        <v>6.0304000000000002</v>
      </c>
      <c r="N4" s="33">
        <v>7.1973000000000003</v>
      </c>
      <c r="O4" s="33">
        <v>10.024699999999999</v>
      </c>
      <c r="P4" s="33">
        <v>5.4324000000000003</v>
      </c>
      <c r="Q4" s="33">
        <v>6.8791000000000002</v>
      </c>
      <c r="R4" s="33">
        <v>11.675800000000001</v>
      </c>
      <c r="S4" s="33">
        <v>11.7148</v>
      </c>
      <c r="T4" s="33">
        <v>33.607599999999998</v>
      </c>
      <c r="U4" s="33">
        <v>42.891599999999997</v>
      </c>
      <c r="V4" s="33">
        <v>48.411999999999999</v>
      </c>
      <c r="W4" s="33">
        <v>45.594200000000001</v>
      </c>
      <c r="X4" s="33">
        <v>74.273600000000002</v>
      </c>
      <c r="Y4" s="33">
        <v>91.150499999999994</v>
      </c>
      <c r="Z4" s="33">
        <v>90.403099999999995</v>
      </c>
    </row>
    <row r="5" spans="1:30" x14ac:dyDescent="0.25">
      <c r="A5" s="32"/>
      <c r="B5" s="54">
        <v>45805</v>
      </c>
      <c r="C5" s="33">
        <v>95.422899999999998</v>
      </c>
      <c r="D5" s="33">
        <v>99.674700000000001</v>
      </c>
      <c r="E5" s="33">
        <v>94.273700000000005</v>
      </c>
      <c r="F5" s="33">
        <v>78.247600000000006</v>
      </c>
      <c r="G5" s="33">
        <v>29.047799999999999</v>
      </c>
      <c r="H5" s="33">
        <v>32.084699999999998</v>
      </c>
      <c r="I5" s="33">
        <v>24.366099999999999</v>
      </c>
      <c r="J5" s="33">
        <v>15.493600000000001</v>
      </c>
      <c r="K5" s="33">
        <v>13.3607</v>
      </c>
      <c r="L5" s="33">
        <v>9.8582999999999998</v>
      </c>
      <c r="M5" s="33">
        <v>14.351100000000001</v>
      </c>
      <c r="N5" s="33">
        <v>20.218800000000002</v>
      </c>
      <c r="O5" s="33">
        <v>23.4969</v>
      </c>
      <c r="P5" s="33">
        <v>28.0838</v>
      </c>
      <c r="Q5" s="33">
        <v>15.6646</v>
      </c>
      <c r="R5" s="33">
        <v>11.2592</v>
      </c>
      <c r="S5" s="33">
        <v>13.017799999999999</v>
      </c>
      <c r="T5" s="33">
        <v>16.409600000000001</v>
      </c>
      <c r="U5" s="33">
        <v>19.846599999999999</v>
      </c>
      <c r="V5" s="33">
        <v>11.723000000000001</v>
      </c>
      <c r="W5" s="33">
        <v>26.1051</v>
      </c>
      <c r="X5" s="33">
        <v>10.592599999999999</v>
      </c>
      <c r="Y5" s="33">
        <v>17.660699999999999</v>
      </c>
      <c r="Z5" s="33">
        <v>22.2319</v>
      </c>
    </row>
    <row r="6" spans="1:30" x14ac:dyDescent="0.25">
      <c r="A6" s="32"/>
      <c r="B6" s="54">
        <v>45806</v>
      </c>
      <c r="C6" s="33">
        <v>17.805499999999999</v>
      </c>
      <c r="D6" s="33">
        <v>11.315099999999999</v>
      </c>
      <c r="E6" s="33">
        <v>12.6294</v>
      </c>
      <c r="F6" s="33">
        <v>13.8309</v>
      </c>
      <c r="G6" s="33">
        <v>17.773299999999999</v>
      </c>
      <c r="H6" s="33">
        <v>23.989699999999999</v>
      </c>
      <c r="I6" s="33">
        <v>16.984100000000002</v>
      </c>
      <c r="J6" s="33">
        <v>19.301600000000001</v>
      </c>
      <c r="K6" s="33">
        <v>23.204599999999999</v>
      </c>
      <c r="L6" s="33">
        <v>21.908200000000001</v>
      </c>
      <c r="M6" s="33">
        <v>24.275300000000001</v>
      </c>
      <c r="N6" s="33">
        <v>26.141500000000001</v>
      </c>
      <c r="O6" s="33">
        <v>28.2957</v>
      </c>
      <c r="P6" s="33">
        <v>23.894200000000001</v>
      </c>
      <c r="Q6" s="33">
        <v>20.5139</v>
      </c>
      <c r="R6" s="33">
        <v>23.327500000000001</v>
      </c>
      <c r="S6" s="33">
        <v>26.609000000000002</v>
      </c>
      <c r="T6" s="33">
        <v>144.76740000000001</v>
      </c>
      <c r="U6" s="33">
        <v>58.168399999999998</v>
      </c>
      <c r="V6" s="33">
        <v>37.430199999999999</v>
      </c>
      <c r="W6" s="33">
        <v>31.3858</v>
      </c>
      <c r="X6" s="33">
        <v>28.760899999999999</v>
      </c>
      <c r="Y6" s="33">
        <v>29.794599999999999</v>
      </c>
      <c r="Z6" s="33">
        <v>27.793700000000001</v>
      </c>
    </row>
    <row r="7" spans="1:30" x14ac:dyDescent="0.25">
      <c r="A7" s="32"/>
      <c r="B7" s="54">
        <v>45807</v>
      </c>
      <c r="C7" s="33">
        <v>28.708400000000001</v>
      </c>
      <c r="D7" s="33">
        <v>30.741099999999999</v>
      </c>
      <c r="E7" s="33">
        <v>29.700600000000001</v>
      </c>
      <c r="F7" s="33">
        <v>28.471599999999999</v>
      </c>
      <c r="G7" s="33">
        <v>27.930299999999999</v>
      </c>
      <c r="H7" s="33">
        <v>27.492100000000001</v>
      </c>
      <c r="I7" s="33">
        <v>11.522600000000001</v>
      </c>
      <c r="J7" s="33">
        <v>8.0521999999999991</v>
      </c>
      <c r="K7" s="33">
        <v>16.581299999999999</v>
      </c>
      <c r="L7" s="33">
        <v>17.015599999999999</v>
      </c>
      <c r="M7" s="33">
        <v>16.965199999999999</v>
      </c>
      <c r="N7" s="33">
        <v>38.402700000000003</v>
      </c>
      <c r="O7" s="33">
        <v>22.659400000000002</v>
      </c>
      <c r="P7" s="33">
        <v>22.092199999999998</v>
      </c>
      <c r="Q7" s="33">
        <v>22.9008</v>
      </c>
      <c r="R7" s="33">
        <v>28.5105</v>
      </c>
      <c r="S7" s="33">
        <v>29.703099999999999</v>
      </c>
      <c r="T7" s="33">
        <v>38.619700000000002</v>
      </c>
      <c r="U7" s="33">
        <v>50.73</v>
      </c>
      <c r="V7" s="33">
        <v>60.257800000000003</v>
      </c>
      <c r="W7" s="33">
        <v>20.363</v>
      </c>
      <c r="X7" s="33">
        <v>39.834499999999998</v>
      </c>
      <c r="Y7" s="33">
        <v>29.423200000000001</v>
      </c>
      <c r="Z7" s="33">
        <v>35.581099999999999</v>
      </c>
    </row>
    <row r="8" spans="1:30" x14ac:dyDescent="0.25">
      <c r="A8" s="32"/>
      <c r="B8" s="54">
        <v>45808</v>
      </c>
      <c r="C8" s="33">
        <v>35.441699999999997</v>
      </c>
      <c r="D8" s="33">
        <v>31.811399999999999</v>
      </c>
      <c r="E8" s="33">
        <v>33.296999999999997</v>
      </c>
      <c r="F8" s="33">
        <v>32.423299999999998</v>
      </c>
      <c r="G8" s="33">
        <v>32.8063</v>
      </c>
      <c r="H8" s="33">
        <v>37.101500000000001</v>
      </c>
      <c r="I8" s="33">
        <v>24.997699999999998</v>
      </c>
      <c r="J8" s="33">
        <v>20.3307</v>
      </c>
      <c r="K8" s="33">
        <v>21.688500000000001</v>
      </c>
      <c r="L8" s="33">
        <v>21.095400000000001</v>
      </c>
      <c r="M8" s="33">
        <v>20.180900000000001</v>
      </c>
      <c r="N8" s="33">
        <v>22.4346</v>
      </c>
      <c r="O8" s="33">
        <v>17.141200000000001</v>
      </c>
      <c r="P8" s="33">
        <v>19.617999999999999</v>
      </c>
      <c r="Q8" s="33">
        <v>23.9221</v>
      </c>
      <c r="R8" s="33">
        <v>26.9238</v>
      </c>
      <c r="S8" s="33">
        <v>31.242999999999999</v>
      </c>
      <c r="T8" s="33">
        <v>23.187999999999999</v>
      </c>
      <c r="U8" s="33">
        <v>24.029</v>
      </c>
      <c r="V8" s="33">
        <v>15.9788</v>
      </c>
      <c r="W8" s="33">
        <v>27.9238</v>
      </c>
      <c r="X8" s="33">
        <v>30.418199999999999</v>
      </c>
      <c r="Y8" s="33">
        <v>35.595500000000001</v>
      </c>
      <c r="Z8" s="33">
        <v>29.691099999999999</v>
      </c>
    </row>
    <row r="9" spans="1:30" x14ac:dyDescent="0.25">
      <c r="A9" s="32"/>
      <c r="B9" s="54">
        <v>45809</v>
      </c>
      <c r="C9" s="33">
        <v>25.697600000000001</v>
      </c>
      <c r="D9" s="33">
        <v>26.8247</v>
      </c>
      <c r="E9" s="33">
        <v>26.881599999999999</v>
      </c>
      <c r="F9" s="33">
        <v>28.492100000000001</v>
      </c>
      <c r="G9" s="33">
        <v>27.749300000000002</v>
      </c>
      <c r="H9" s="33">
        <v>25.878399999999999</v>
      </c>
      <c r="I9" s="33">
        <v>21.997599999999998</v>
      </c>
      <c r="J9" s="33">
        <v>24.334199999999999</v>
      </c>
      <c r="K9" s="33">
        <v>24.352499999999999</v>
      </c>
      <c r="L9" s="33">
        <v>26.4087</v>
      </c>
      <c r="M9" s="33">
        <v>25.5671</v>
      </c>
      <c r="N9" s="33">
        <v>22.382100000000001</v>
      </c>
      <c r="O9" s="33">
        <v>24.041</v>
      </c>
      <c r="P9" s="33">
        <v>30.186</v>
      </c>
      <c r="Q9" s="33">
        <v>28.0518</v>
      </c>
      <c r="R9" s="33">
        <v>31.706700000000001</v>
      </c>
      <c r="S9" s="33">
        <v>28.913399999999999</v>
      </c>
      <c r="T9" s="33">
        <v>172.59739999999999</v>
      </c>
      <c r="U9" s="33">
        <v>92.998900000000006</v>
      </c>
      <c r="V9" s="33">
        <v>28.632999999999999</v>
      </c>
      <c r="W9" s="33">
        <v>27.758600000000001</v>
      </c>
      <c r="X9" s="33">
        <v>28.6221</v>
      </c>
      <c r="Y9" s="33">
        <v>30.508700000000001</v>
      </c>
      <c r="Z9" s="33">
        <v>25.769500000000001</v>
      </c>
    </row>
    <row r="10" spans="1:30" x14ac:dyDescent="0.25">
      <c r="A10" s="32"/>
      <c r="B10" s="54">
        <v>45810</v>
      </c>
      <c r="C10" s="33">
        <v>27.318200000000001</v>
      </c>
      <c r="D10" s="33">
        <v>26.03</v>
      </c>
      <c r="E10" s="33">
        <v>26.422899999999998</v>
      </c>
      <c r="F10" s="33">
        <v>28.209299999999999</v>
      </c>
      <c r="G10" s="33">
        <v>29.591100000000001</v>
      </c>
      <c r="H10" s="33">
        <v>35.804600000000001</v>
      </c>
      <c r="I10" s="33">
        <v>31.381599999999999</v>
      </c>
      <c r="J10" s="33">
        <v>25.991599999999998</v>
      </c>
      <c r="K10" s="33">
        <v>20.1372</v>
      </c>
      <c r="L10" s="33">
        <v>17.6493</v>
      </c>
      <c r="M10" s="33">
        <v>-37.772399999999998</v>
      </c>
      <c r="N10" s="33">
        <v>11.8903</v>
      </c>
      <c r="O10" s="33">
        <v>9.8719000000000001</v>
      </c>
      <c r="P10" s="33">
        <v>15.020200000000001</v>
      </c>
      <c r="Q10" s="33">
        <v>16.464600000000001</v>
      </c>
      <c r="R10" s="33">
        <v>16.739999999999998</v>
      </c>
      <c r="S10" s="33">
        <v>18.4238</v>
      </c>
      <c r="T10" s="33">
        <v>29.17</v>
      </c>
      <c r="U10" s="33">
        <v>35.3825</v>
      </c>
      <c r="V10" s="33">
        <v>32.568899999999999</v>
      </c>
      <c r="W10" s="33">
        <v>27.037299999999998</v>
      </c>
      <c r="X10" s="33">
        <v>28.011800000000001</v>
      </c>
      <c r="Y10" s="33">
        <v>31.472000000000001</v>
      </c>
      <c r="Z10" s="33">
        <v>31.3675</v>
      </c>
    </row>
    <row r="11" spans="1:30" x14ac:dyDescent="0.25">
      <c r="A11" s="32"/>
      <c r="B11" s="54">
        <v>45811</v>
      </c>
      <c r="C11" s="33">
        <v>32.496200000000002</v>
      </c>
      <c r="D11" s="33">
        <v>97.363399999999999</v>
      </c>
      <c r="E11" s="33">
        <v>90.432100000000005</v>
      </c>
      <c r="F11" s="33">
        <v>88.748400000000004</v>
      </c>
      <c r="G11" s="33">
        <v>71.266199999999998</v>
      </c>
      <c r="H11" s="33">
        <v>83.720299999999995</v>
      </c>
      <c r="I11" s="33">
        <v>42.953699999999998</v>
      </c>
      <c r="J11" s="33">
        <v>23.224799999999998</v>
      </c>
      <c r="K11" s="33">
        <v>18.1037</v>
      </c>
      <c r="L11" s="33">
        <v>21.240600000000001</v>
      </c>
      <c r="M11" s="33">
        <v>21.186199999999999</v>
      </c>
      <c r="N11" s="33">
        <v>21.3141</v>
      </c>
      <c r="O11" s="33">
        <v>20.0091</v>
      </c>
      <c r="P11" s="33">
        <v>26.134699999999999</v>
      </c>
      <c r="Q11" s="33">
        <v>33.4602</v>
      </c>
      <c r="R11" s="33">
        <v>35.129100000000001</v>
      </c>
      <c r="S11" s="33">
        <v>33.775500000000001</v>
      </c>
      <c r="T11" s="33">
        <v>31.1982</v>
      </c>
      <c r="U11" s="33">
        <v>33.207700000000003</v>
      </c>
      <c r="V11" s="33">
        <v>29.892199999999999</v>
      </c>
      <c r="W11" s="33">
        <v>29.124600000000001</v>
      </c>
      <c r="X11" s="33">
        <v>27.629100000000001</v>
      </c>
      <c r="Y11" s="33">
        <v>26.3474</v>
      </c>
      <c r="Z11" s="33">
        <v>28.2437</v>
      </c>
    </row>
    <row r="12" spans="1:30" x14ac:dyDescent="0.25">
      <c r="A12" s="32"/>
      <c r="B12" s="54">
        <v>45812</v>
      </c>
      <c r="C12" s="33">
        <v>30.138100000000001</v>
      </c>
      <c r="D12" s="33">
        <v>29.363499999999998</v>
      </c>
      <c r="E12" s="33">
        <v>20.9222</v>
      </c>
      <c r="F12" s="33">
        <v>22.3779</v>
      </c>
      <c r="G12" s="33">
        <v>30.5321</v>
      </c>
      <c r="H12" s="33">
        <v>29.916699999999999</v>
      </c>
      <c r="I12" s="33">
        <v>23.418299999999999</v>
      </c>
      <c r="J12" s="33">
        <v>18.966699999999999</v>
      </c>
      <c r="K12" s="33">
        <v>16.840399999999999</v>
      </c>
      <c r="L12" s="33">
        <v>20.537199999999999</v>
      </c>
      <c r="M12" s="33">
        <v>20.117999999999999</v>
      </c>
      <c r="N12" s="33">
        <v>18.921700000000001</v>
      </c>
      <c r="O12" s="33">
        <v>14.709099999999999</v>
      </c>
      <c r="P12" s="33">
        <v>40.637900000000002</v>
      </c>
      <c r="Q12" s="33">
        <v>21.920400000000001</v>
      </c>
      <c r="R12" s="33">
        <v>14.697699999999999</v>
      </c>
      <c r="S12" s="33">
        <v>14.9156</v>
      </c>
      <c r="T12" s="33">
        <v>50.842700000000001</v>
      </c>
      <c r="U12" s="33">
        <v>61.381599999999999</v>
      </c>
      <c r="V12" s="33">
        <v>64.104500000000002</v>
      </c>
      <c r="W12" s="33">
        <v>45.621899999999997</v>
      </c>
      <c r="X12" s="33">
        <v>27.821899999999999</v>
      </c>
      <c r="Y12" s="33">
        <v>30.975200000000001</v>
      </c>
      <c r="Z12" s="33">
        <v>31.9236</v>
      </c>
    </row>
    <row r="13" spans="1:30" x14ac:dyDescent="0.25">
      <c r="A13" s="32"/>
      <c r="B13" s="54">
        <v>45813</v>
      </c>
      <c r="C13" s="33">
        <v>34.217599999999997</v>
      </c>
      <c r="D13" s="33">
        <v>28.2348</v>
      </c>
      <c r="E13" s="33">
        <v>29.5473</v>
      </c>
      <c r="F13" s="33">
        <v>29.794899999999998</v>
      </c>
      <c r="G13" s="33">
        <v>33.025100000000002</v>
      </c>
      <c r="H13" s="33">
        <v>33.628500000000003</v>
      </c>
      <c r="I13" s="33">
        <v>20.742599999999999</v>
      </c>
      <c r="J13" s="33">
        <v>17.4361</v>
      </c>
      <c r="K13" s="33">
        <v>15.620900000000001</v>
      </c>
      <c r="L13" s="33">
        <v>14.337</v>
      </c>
      <c r="M13" s="33">
        <v>15.0312</v>
      </c>
      <c r="N13" s="33">
        <v>15.047700000000001</v>
      </c>
      <c r="O13" s="33">
        <v>18.646599999999999</v>
      </c>
      <c r="P13" s="33">
        <v>21.275700000000001</v>
      </c>
      <c r="Q13" s="33">
        <v>19.9482</v>
      </c>
      <c r="R13" s="33">
        <v>20.777100000000001</v>
      </c>
      <c r="S13" s="33">
        <v>23.783799999999999</v>
      </c>
      <c r="T13" s="33">
        <v>35.279299999999999</v>
      </c>
      <c r="U13" s="33">
        <v>41.919199999999996</v>
      </c>
      <c r="V13" s="33">
        <v>34.399500000000003</v>
      </c>
      <c r="W13" s="33">
        <v>31.968399999999999</v>
      </c>
      <c r="X13" s="33">
        <v>27.867999999999999</v>
      </c>
      <c r="Y13" s="33">
        <v>29.820699999999999</v>
      </c>
      <c r="Z13" s="33">
        <v>31.250599999999999</v>
      </c>
    </row>
    <row r="14" spans="1:30" x14ac:dyDescent="0.25">
      <c r="A14" s="32"/>
      <c r="B14" s="54">
        <v>45814</v>
      </c>
      <c r="C14" s="33">
        <v>35.138399999999997</v>
      </c>
      <c r="D14" s="33">
        <v>29.300899999999999</v>
      </c>
      <c r="E14" s="33">
        <v>29.3917</v>
      </c>
      <c r="F14" s="33">
        <v>30.201599999999999</v>
      </c>
      <c r="G14" s="33">
        <v>30.095099999999999</v>
      </c>
      <c r="H14" s="33">
        <v>28.437799999999999</v>
      </c>
      <c r="I14" s="33">
        <v>18.734500000000001</v>
      </c>
      <c r="J14" s="33">
        <v>20.664300000000001</v>
      </c>
      <c r="K14" s="33">
        <v>24.282499999999999</v>
      </c>
      <c r="L14" s="33">
        <v>26.366099999999999</v>
      </c>
      <c r="M14" s="33">
        <v>24.411999999999999</v>
      </c>
      <c r="N14" s="33">
        <v>22.367999999999999</v>
      </c>
      <c r="O14" s="33">
        <v>22.980799999999999</v>
      </c>
      <c r="P14" s="33">
        <v>20.906500000000001</v>
      </c>
      <c r="Q14" s="33">
        <v>34.159399999999998</v>
      </c>
      <c r="R14" s="33">
        <v>41.652500000000003</v>
      </c>
      <c r="S14" s="33">
        <v>43.052100000000003</v>
      </c>
      <c r="T14" s="33">
        <v>59.136600000000001</v>
      </c>
      <c r="U14" s="33">
        <v>55.491199999999999</v>
      </c>
      <c r="V14" s="33">
        <v>39.750500000000002</v>
      </c>
      <c r="W14" s="33">
        <v>30.519400000000001</v>
      </c>
      <c r="X14" s="33">
        <v>25.933900000000001</v>
      </c>
      <c r="Y14" s="33">
        <v>28.848500000000001</v>
      </c>
      <c r="Z14" s="33">
        <v>27.557099999999998</v>
      </c>
    </row>
    <row r="15" spans="1:30" x14ac:dyDescent="0.25">
      <c r="A15" s="32"/>
      <c r="B15" s="54">
        <v>45815</v>
      </c>
      <c r="C15" s="33">
        <v>28.809799999999999</v>
      </c>
      <c r="D15" s="33">
        <v>24.690999999999999</v>
      </c>
      <c r="E15" s="33">
        <v>24.718800000000002</v>
      </c>
      <c r="F15" s="33">
        <v>24.0184</v>
      </c>
      <c r="G15" s="33">
        <v>22.519400000000001</v>
      </c>
      <c r="H15" s="33">
        <v>23.293600000000001</v>
      </c>
      <c r="I15" s="33">
        <v>20.798300000000001</v>
      </c>
      <c r="J15" s="33">
        <v>9.9370999999999992</v>
      </c>
      <c r="K15" s="33">
        <v>3.9346999999999999</v>
      </c>
      <c r="L15" s="33">
        <v>12.0656</v>
      </c>
      <c r="M15" s="33">
        <v>11.1137</v>
      </c>
      <c r="N15" s="33">
        <v>10.521100000000001</v>
      </c>
      <c r="O15" s="33">
        <v>9.0551999999999992</v>
      </c>
      <c r="P15" s="33">
        <v>19.089500000000001</v>
      </c>
      <c r="Q15" s="33">
        <v>33.480400000000003</v>
      </c>
      <c r="R15" s="33">
        <v>32.6175</v>
      </c>
      <c r="S15" s="33">
        <v>43.685600000000001</v>
      </c>
      <c r="T15" s="33">
        <v>51.58</v>
      </c>
      <c r="U15" s="33">
        <v>55.094799999999999</v>
      </c>
      <c r="V15" s="33">
        <v>66.630799999999994</v>
      </c>
      <c r="W15" s="33">
        <v>46.834699999999998</v>
      </c>
      <c r="X15" s="33">
        <v>27.860199999999999</v>
      </c>
      <c r="Y15" s="33">
        <v>30.089500000000001</v>
      </c>
      <c r="Z15" s="33">
        <v>30.008700000000001</v>
      </c>
    </row>
    <row r="16" spans="1:30" x14ac:dyDescent="0.25">
      <c r="A16" s="32"/>
      <c r="B16" s="54">
        <v>45816</v>
      </c>
      <c r="C16" s="33">
        <v>26.982399999999998</v>
      </c>
      <c r="D16" s="33">
        <v>27.556699999999999</v>
      </c>
      <c r="E16" s="33">
        <v>25.7315</v>
      </c>
      <c r="F16" s="33">
        <v>23.289100000000001</v>
      </c>
      <c r="G16" s="33">
        <v>24.933700000000002</v>
      </c>
      <c r="H16" s="33">
        <v>19.0824</v>
      </c>
      <c r="I16" s="33">
        <v>18.738</v>
      </c>
      <c r="J16" s="33">
        <v>4.4767000000000001</v>
      </c>
      <c r="K16" s="33">
        <v>8.9398</v>
      </c>
      <c r="L16" s="33">
        <v>15.336</v>
      </c>
      <c r="M16" s="33">
        <v>7.4211999999999998</v>
      </c>
      <c r="N16" s="33">
        <v>10.083600000000001</v>
      </c>
      <c r="O16" s="33">
        <v>9.6907999999999994</v>
      </c>
      <c r="P16" s="33">
        <v>10.5716</v>
      </c>
      <c r="Q16" s="33">
        <v>11.202999999999999</v>
      </c>
      <c r="R16" s="33">
        <v>19.549399999999999</v>
      </c>
      <c r="S16" s="33">
        <v>15.680300000000001</v>
      </c>
      <c r="T16" s="33">
        <v>53.944600000000001</v>
      </c>
      <c r="U16" s="33">
        <v>72.253799999999998</v>
      </c>
      <c r="V16" s="33">
        <v>85.642099999999999</v>
      </c>
      <c r="W16" s="33">
        <v>76.311199999999999</v>
      </c>
      <c r="X16" s="33">
        <v>66.660600000000002</v>
      </c>
      <c r="Y16" s="33">
        <v>70.487399999999994</v>
      </c>
      <c r="Z16" s="33">
        <v>140.3921</v>
      </c>
    </row>
    <row r="17" spans="1:26" x14ac:dyDescent="0.25">
      <c r="A17" s="32"/>
      <c r="B17" s="54">
        <v>45817</v>
      </c>
      <c r="C17" s="33">
        <v>115.1293</v>
      </c>
      <c r="D17" s="33">
        <v>58.108499999999999</v>
      </c>
      <c r="E17" s="33">
        <v>16.907800000000002</v>
      </c>
      <c r="F17" s="33">
        <v>17.8918</v>
      </c>
      <c r="G17" s="33">
        <v>18.474599999999999</v>
      </c>
      <c r="H17" s="33">
        <v>19.945399999999999</v>
      </c>
      <c r="I17" s="33">
        <v>20.7624</v>
      </c>
      <c r="J17" s="33">
        <v>18.549199999999999</v>
      </c>
      <c r="K17" s="33">
        <v>20.1708</v>
      </c>
      <c r="L17" s="33">
        <v>17.453800000000001</v>
      </c>
      <c r="M17" s="33">
        <v>25.5792</v>
      </c>
      <c r="N17" s="33">
        <v>22.258299999999998</v>
      </c>
      <c r="O17" s="33">
        <v>25.689399999999999</v>
      </c>
      <c r="P17" s="33">
        <v>24.385400000000001</v>
      </c>
      <c r="Q17" s="33">
        <v>22.864799999999999</v>
      </c>
      <c r="R17" s="33">
        <v>27.089500000000001</v>
      </c>
      <c r="S17" s="33">
        <v>29.252500000000001</v>
      </c>
      <c r="T17" s="33">
        <v>32.798299999999998</v>
      </c>
      <c r="U17" s="33">
        <v>51.665700000000001</v>
      </c>
      <c r="V17" s="33">
        <v>99.237899999999996</v>
      </c>
      <c r="W17" s="33">
        <v>72.790099999999995</v>
      </c>
      <c r="X17" s="33">
        <v>41.302900000000001</v>
      </c>
      <c r="Y17" s="33">
        <v>32.945099999999996</v>
      </c>
      <c r="Z17" s="33">
        <v>34.658799999999999</v>
      </c>
    </row>
    <row r="18" spans="1:26" x14ac:dyDescent="0.25">
      <c r="A18" s="32"/>
      <c r="B18" s="54">
        <v>45818</v>
      </c>
      <c r="C18" s="33">
        <v>30.963799999999999</v>
      </c>
      <c r="D18" s="33">
        <v>23.051600000000001</v>
      </c>
      <c r="E18" s="33">
        <v>29.068100000000001</v>
      </c>
      <c r="F18" s="33">
        <v>29.420999999999999</v>
      </c>
      <c r="G18" s="33">
        <v>30.741700000000002</v>
      </c>
      <c r="H18" s="33">
        <v>24.8781</v>
      </c>
      <c r="I18" s="33">
        <v>20.832799999999999</v>
      </c>
      <c r="J18" s="33">
        <v>23.714200000000002</v>
      </c>
      <c r="K18" s="33">
        <v>26.155999999999999</v>
      </c>
      <c r="L18" s="33">
        <v>26.907800000000002</v>
      </c>
      <c r="M18" s="33">
        <v>26.8568</v>
      </c>
      <c r="N18" s="33">
        <v>27.448699999999999</v>
      </c>
      <c r="O18" s="33">
        <v>26.152899999999999</v>
      </c>
      <c r="P18" s="33">
        <v>26.037199999999999</v>
      </c>
      <c r="Q18" s="33">
        <v>28.287299999999998</v>
      </c>
      <c r="R18" s="33">
        <v>62.071300000000001</v>
      </c>
      <c r="S18" s="33">
        <v>17.297999999999998</v>
      </c>
      <c r="T18" s="33">
        <v>19.528500000000001</v>
      </c>
      <c r="U18" s="33">
        <v>43.021999999999998</v>
      </c>
      <c r="V18" s="33">
        <v>43.028399999999998</v>
      </c>
      <c r="W18" s="33">
        <v>34.485799999999998</v>
      </c>
      <c r="X18" s="33">
        <v>24.876799999999999</v>
      </c>
      <c r="Y18" s="33">
        <v>32.144599999999997</v>
      </c>
      <c r="Z18" s="33">
        <v>29.7393</v>
      </c>
    </row>
    <row r="19" spans="1:26" x14ac:dyDescent="0.25">
      <c r="A19" s="32"/>
      <c r="B19" s="54">
        <v>45819</v>
      </c>
      <c r="C19" s="33">
        <v>29.454599999999999</v>
      </c>
      <c r="D19" s="33">
        <v>21.485399999999998</v>
      </c>
      <c r="E19" s="33">
        <v>29.9298</v>
      </c>
      <c r="F19" s="33">
        <v>26.914300000000001</v>
      </c>
      <c r="G19" s="33">
        <v>30.0456</v>
      </c>
      <c r="H19" s="33">
        <v>31.5062</v>
      </c>
      <c r="I19" s="33">
        <v>20.797599999999999</v>
      </c>
      <c r="J19" s="33">
        <v>22.570699999999999</v>
      </c>
      <c r="K19" s="33">
        <v>23.0351</v>
      </c>
      <c r="L19" s="33">
        <v>22.5199</v>
      </c>
      <c r="M19" s="33">
        <v>17.9682</v>
      </c>
      <c r="N19" s="33">
        <v>19.942900000000002</v>
      </c>
      <c r="O19" s="33">
        <v>20.366299999999999</v>
      </c>
      <c r="P19" s="33">
        <v>16.890799999999999</v>
      </c>
      <c r="Q19" s="33">
        <v>17.1524</v>
      </c>
      <c r="R19" s="33">
        <v>23.0182</v>
      </c>
      <c r="S19" s="33">
        <v>292.58510000000001</v>
      </c>
      <c r="T19" s="33">
        <v>56.729399999999998</v>
      </c>
      <c r="U19" s="33">
        <v>53.2211</v>
      </c>
      <c r="V19" s="33">
        <v>49.192799999999998</v>
      </c>
      <c r="W19" s="33">
        <v>40.801400000000001</v>
      </c>
      <c r="X19" s="33">
        <v>38.130699999999997</v>
      </c>
      <c r="Y19" s="33">
        <v>30.527999999999999</v>
      </c>
      <c r="Z19" s="33">
        <v>28.434799999999999</v>
      </c>
    </row>
    <row r="20" spans="1:26" x14ac:dyDescent="0.25">
      <c r="A20" s="32"/>
      <c r="B20" s="54">
        <v>45820</v>
      </c>
      <c r="C20" s="33">
        <v>30.038599999999999</v>
      </c>
      <c r="D20" s="33">
        <v>28.340199999999999</v>
      </c>
      <c r="E20" s="33">
        <v>27.700500000000002</v>
      </c>
      <c r="F20" s="33">
        <v>29.5901</v>
      </c>
      <c r="G20" s="33">
        <v>27.764800000000001</v>
      </c>
      <c r="H20" s="33">
        <v>28.120100000000001</v>
      </c>
      <c r="I20" s="33">
        <v>21.482600000000001</v>
      </c>
      <c r="J20" s="33">
        <v>0.18959999999999999</v>
      </c>
      <c r="K20" s="33">
        <v>5.0880000000000001</v>
      </c>
      <c r="L20" s="33">
        <v>9.0732999999999997</v>
      </c>
      <c r="M20" s="33">
        <v>13.944100000000001</v>
      </c>
      <c r="N20" s="33">
        <v>18.0307</v>
      </c>
      <c r="O20" s="33">
        <v>38.680300000000003</v>
      </c>
      <c r="P20" s="33">
        <v>36.386699999999998</v>
      </c>
      <c r="Q20" s="33">
        <v>40.164999999999999</v>
      </c>
      <c r="R20" s="33">
        <v>168.32859999999999</v>
      </c>
      <c r="S20" s="33">
        <v>27.883600000000001</v>
      </c>
      <c r="T20" s="33">
        <v>20.236599999999999</v>
      </c>
      <c r="U20" s="33">
        <v>29.257200000000001</v>
      </c>
      <c r="V20" s="33">
        <v>17.812899999999999</v>
      </c>
      <c r="W20" s="33">
        <v>20.0426</v>
      </c>
      <c r="X20" s="33">
        <v>16.9422</v>
      </c>
      <c r="Y20" s="33">
        <v>17.4587</v>
      </c>
      <c r="Z20" s="33">
        <v>16.819299999999998</v>
      </c>
    </row>
    <row r="21" spans="1:26" x14ac:dyDescent="0.25">
      <c r="A21" s="32"/>
      <c r="B21" s="54">
        <v>45821</v>
      </c>
      <c r="C21" s="33">
        <v>18.822299999999998</v>
      </c>
      <c r="D21" s="33">
        <v>19.378699999999998</v>
      </c>
      <c r="E21" s="33">
        <v>26.687200000000001</v>
      </c>
      <c r="F21" s="33">
        <v>27.126899999999999</v>
      </c>
      <c r="G21" s="33">
        <v>27.153600000000001</v>
      </c>
      <c r="H21" s="33">
        <v>28.287800000000001</v>
      </c>
      <c r="I21" s="33">
        <v>25.6145</v>
      </c>
      <c r="J21" s="33">
        <v>18.260999999999999</v>
      </c>
      <c r="K21" s="33">
        <v>19.558599999999998</v>
      </c>
      <c r="L21" s="33">
        <v>18.014399999999998</v>
      </c>
      <c r="M21" s="33">
        <v>4.6592000000000002</v>
      </c>
      <c r="N21" s="33">
        <v>16.469899999999999</v>
      </c>
      <c r="O21" s="33">
        <v>52.020099999999999</v>
      </c>
      <c r="P21" s="33">
        <v>38.277799999999999</v>
      </c>
      <c r="Q21" s="33">
        <v>36.426699999999997</v>
      </c>
      <c r="R21" s="33">
        <v>17.994</v>
      </c>
      <c r="S21" s="33">
        <v>19.057500000000001</v>
      </c>
      <c r="T21" s="33">
        <v>26.746400000000001</v>
      </c>
      <c r="U21" s="33">
        <v>48.4377</v>
      </c>
      <c r="V21" s="33">
        <v>51.0623</v>
      </c>
      <c r="W21" s="33">
        <v>44.564</v>
      </c>
      <c r="X21" s="33">
        <v>49.063800000000001</v>
      </c>
      <c r="Y21" s="33">
        <v>20.770499999999998</v>
      </c>
      <c r="Z21" s="33">
        <v>23.140899999999998</v>
      </c>
    </row>
    <row r="22" spans="1:26" x14ac:dyDescent="0.25">
      <c r="A22" s="32"/>
      <c r="B22" s="54">
        <v>45822</v>
      </c>
      <c r="C22" s="33">
        <v>46.584800000000001</v>
      </c>
      <c r="D22" s="33">
        <v>50.062100000000001</v>
      </c>
      <c r="E22" s="33">
        <v>21.9907</v>
      </c>
      <c r="F22" s="33">
        <v>21.3828</v>
      </c>
      <c r="G22" s="33">
        <v>22.962499999999999</v>
      </c>
      <c r="H22" s="33">
        <v>25.048400000000001</v>
      </c>
      <c r="I22" s="33">
        <v>82.751400000000004</v>
      </c>
      <c r="J22" s="33">
        <v>20.000699999999998</v>
      </c>
      <c r="K22" s="33">
        <v>40.0595</v>
      </c>
      <c r="L22" s="33">
        <v>45.923099999999998</v>
      </c>
      <c r="M22" s="33">
        <v>72.977699999999999</v>
      </c>
      <c r="N22" s="33">
        <v>52.2654</v>
      </c>
      <c r="O22" s="33">
        <v>35.367400000000004</v>
      </c>
      <c r="P22" s="33">
        <v>38.484900000000003</v>
      </c>
      <c r="Q22" s="33">
        <v>42.804900000000004</v>
      </c>
      <c r="R22" s="33">
        <v>50.0045</v>
      </c>
      <c r="S22" s="33">
        <v>43.503799999999998</v>
      </c>
      <c r="T22" s="33">
        <v>61.848599999999998</v>
      </c>
      <c r="U22" s="33">
        <v>74.117000000000004</v>
      </c>
      <c r="V22" s="33">
        <v>67.661600000000007</v>
      </c>
      <c r="W22" s="33">
        <v>43.722000000000001</v>
      </c>
      <c r="X22" s="33">
        <v>49.676900000000003</v>
      </c>
      <c r="Y22" s="33">
        <v>29.676300000000001</v>
      </c>
      <c r="Z22" s="33">
        <v>24.214500000000001</v>
      </c>
    </row>
    <row r="23" spans="1:26" x14ac:dyDescent="0.25">
      <c r="A23" s="32"/>
      <c r="B23" s="54">
        <v>45823</v>
      </c>
      <c r="C23" s="33">
        <v>26.605799999999999</v>
      </c>
      <c r="D23" s="33">
        <v>22.572800000000001</v>
      </c>
      <c r="E23" s="33">
        <v>20.577400000000001</v>
      </c>
      <c r="F23" s="33">
        <v>21.7288</v>
      </c>
      <c r="G23" s="33">
        <v>18.586300000000001</v>
      </c>
      <c r="H23" s="33">
        <v>19.620799999999999</v>
      </c>
      <c r="I23" s="33">
        <v>51.919899999999998</v>
      </c>
      <c r="J23" s="33">
        <v>29.991199999999999</v>
      </c>
      <c r="K23" s="33">
        <v>32.170900000000003</v>
      </c>
      <c r="L23" s="33">
        <v>70.558300000000003</v>
      </c>
      <c r="M23" s="33">
        <v>96.549099999999996</v>
      </c>
      <c r="N23" s="33">
        <v>97.76</v>
      </c>
      <c r="O23" s="33">
        <v>35.601199999999999</v>
      </c>
      <c r="P23" s="33">
        <v>43.208799999999997</v>
      </c>
      <c r="Q23" s="33">
        <v>54.765000000000001</v>
      </c>
      <c r="R23" s="33">
        <v>60.314100000000003</v>
      </c>
      <c r="S23" s="33">
        <v>58.759900000000002</v>
      </c>
      <c r="T23" s="33">
        <v>63.787999999999997</v>
      </c>
      <c r="U23" s="33">
        <v>71.213800000000006</v>
      </c>
      <c r="V23" s="33">
        <v>22.9224</v>
      </c>
      <c r="W23" s="33">
        <v>21.592400000000001</v>
      </c>
      <c r="X23" s="33">
        <v>24.459599999999998</v>
      </c>
      <c r="Y23" s="33">
        <v>31.9621</v>
      </c>
      <c r="Z23" s="33">
        <v>39.202599999999997</v>
      </c>
    </row>
    <row r="24" spans="1:26" x14ac:dyDescent="0.25">
      <c r="A24" s="32"/>
      <c r="B24" s="54">
        <v>45824</v>
      </c>
      <c r="C24" s="33">
        <v>25.121600000000001</v>
      </c>
      <c r="D24" s="33">
        <v>16.047699999999999</v>
      </c>
      <c r="E24" s="33">
        <v>7.1336000000000004</v>
      </c>
      <c r="F24" s="33">
        <v>-18.433900000000001</v>
      </c>
      <c r="G24" s="33">
        <v>-16.9773</v>
      </c>
      <c r="H24" s="33">
        <v>-20.1309</v>
      </c>
      <c r="I24" s="33">
        <v>24.032800000000002</v>
      </c>
      <c r="J24" s="33">
        <v>53.817300000000003</v>
      </c>
      <c r="K24" s="33">
        <v>56.260100000000001</v>
      </c>
      <c r="L24" s="33">
        <v>47.948999999999998</v>
      </c>
      <c r="M24" s="33">
        <v>53.321899999999999</v>
      </c>
      <c r="N24" s="33">
        <v>33.547400000000003</v>
      </c>
      <c r="O24" s="33">
        <v>23.507899999999999</v>
      </c>
      <c r="P24" s="33">
        <v>23.768999999999998</v>
      </c>
      <c r="Q24" s="33">
        <v>20.7028</v>
      </c>
      <c r="R24" s="33">
        <v>18.187100000000001</v>
      </c>
      <c r="S24" s="33">
        <v>19.557700000000001</v>
      </c>
      <c r="T24" s="33">
        <v>75.262900000000002</v>
      </c>
      <c r="U24" s="33">
        <v>519.00779999999997</v>
      </c>
      <c r="V24" s="33">
        <v>91.334299999999999</v>
      </c>
      <c r="W24" s="33">
        <v>64.778700000000001</v>
      </c>
      <c r="X24" s="33">
        <v>31.252600000000001</v>
      </c>
      <c r="Y24" s="33">
        <v>9.2157999999999998</v>
      </c>
      <c r="Z24" s="33">
        <v>20.335000000000001</v>
      </c>
    </row>
    <row r="25" spans="1:26" x14ac:dyDescent="0.25">
      <c r="A25" s="32"/>
      <c r="B25" s="54">
        <v>45825</v>
      </c>
      <c r="C25" s="33">
        <v>29.692900000000002</v>
      </c>
      <c r="D25" s="33">
        <v>131.92019999999999</v>
      </c>
      <c r="E25" s="33">
        <v>109.6108</v>
      </c>
      <c r="F25" s="33">
        <v>11.0128</v>
      </c>
      <c r="G25" s="33">
        <v>279.67689999999999</v>
      </c>
      <c r="H25" s="33">
        <v>13.5046</v>
      </c>
      <c r="I25" s="33">
        <v>18.983899999999998</v>
      </c>
      <c r="J25" s="33">
        <v>20.257300000000001</v>
      </c>
      <c r="K25" s="33">
        <v>22.959199999999999</v>
      </c>
      <c r="L25" s="33">
        <v>103.60850000000001</v>
      </c>
      <c r="M25" s="33">
        <v>55.878799999999998</v>
      </c>
      <c r="N25" s="33">
        <v>51.502200000000002</v>
      </c>
      <c r="O25" s="33">
        <v>50.889299999999999</v>
      </c>
      <c r="P25" s="33">
        <v>52.645299999999999</v>
      </c>
      <c r="Q25" s="33">
        <v>55.021599999999999</v>
      </c>
      <c r="R25" s="33">
        <v>58.396500000000003</v>
      </c>
      <c r="S25" s="33">
        <v>55.619900000000001</v>
      </c>
      <c r="T25" s="33">
        <v>59.398400000000002</v>
      </c>
      <c r="U25" s="33">
        <v>82.336399999999998</v>
      </c>
      <c r="V25" s="33">
        <v>115.4894</v>
      </c>
      <c r="W25" s="33">
        <v>97.757800000000003</v>
      </c>
      <c r="X25" s="33">
        <v>84.560599999999994</v>
      </c>
      <c r="Y25" s="33">
        <v>90.338999999999999</v>
      </c>
      <c r="Z25" s="33">
        <v>72.430599999999998</v>
      </c>
    </row>
    <row r="26" spans="1:26" x14ac:dyDescent="0.25">
      <c r="A26" s="32"/>
      <c r="B26" s="54">
        <v>45826</v>
      </c>
      <c r="C26" s="33">
        <v>65.036100000000005</v>
      </c>
      <c r="D26" s="33">
        <v>50.551699999999997</v>
      </c>
      <c r="E26" s="33">
        <v>25.162099999999999</v>
      </c>
      <c r="F26" s="33">
        <v>25.343499999999999</v>
      </c>
      <c r="G26" s="33">
        <v>27.165600000000001</v>
      </c>
      <c r="H26" s="33">
        <v>26.096399999999999</v>
      </c>
      <c r="I26" s="33">
        <v>16.5261</v>
      </c>
      <c r="J26" s="33">
        <v>19.433900000000001</v>
      </c>
      <c r="K26" s="33">
        <v>20.348700000000001</v>
      </c>
      <c r="L26" s="33">
        <v>19.97</v>
      </c>
      <c r="M26" s="33">
        <v>24.821200000000001</v>
      </c>
      <c r="N26" s="33">
        <v>28.340399999999999</v>
      </c>
      <c r="O26" s="33">
        <v>29.7867</v>
      </c>
      <c r="P26" s="33">
        <v>29.0486</v>
      </c>
      <c r="Q26" s="33">
        <v>29.833500000000001</v>
      </c>
      <c r="R26" s="33">
        <v>33.946599999999997</v>
      </c>
      <c r="S26" s="33">
        <v>31.7563</v>
      </c>
      <c r="T26" s="33">
        <v>33.434800000000003</v>
      </c>
      <c r="U26" s="33">
        <v>35.420900000000003</v>
      </c>
      <c r="V26" s="33">
        <v>56.272199999999998</v>
      </c>
      <c r="W26" s="33">
        <v>46.994999999999997</v>
      </c>
      <c r="X26" s="33">
        <v>40.502699999999997</v>
      </c>
      <c r="Y26" s="33">
        <v>116.7491</v>
      </c>
      <c r="Z26" s="33">
        <v>44.057699999999997</v>
      </c>
    </row>
    <row r="27" spans="1:26" x14ac:dyDescent="0.25">
      <c r="A27" s="32"/>
      <c r="B27" s="54">
        <v>45827</v>
      </c>
      <c r="C27" s="33">
        <v>34.393500000000003</v>
      </c>
      <c r="D27" s="33">
        <v>32.084299999999999</v>
      </c>
      <c r="E27" s="33">
        <v>31.656600000000001</v>
      </c>
      <c r="F27" s="33">
        <v>31.980899999999998</v>
      </c>
      <c r="G27" s="33">
        <v>30.814699999999998</v>
      </c>
      <c r="H27" s="33">
        <v>30.8048</v>
      </c>
      <c r="I27" s="33">
        <v>24.2332</v>
      </c>
      <c r="J27" s="33">
        <v>20.541</v>
      </c>
      <c r="K27" s="33">
        <v>24.0365</v>
      </c>
      <c r="L27" s="33">
        <v>26.293099999999999</v>
      </c>
      <c r="M27" s="33">
        <v>27.870100000000001</v>
      </c>
      <c r="N27" s="33">
        <v>26.903700000000001</v>
      </c>
      <c r="O27" s="33">
        <v>24.975899999999999</v>
      </c>
      <c r="P27" s="33">
        <v>27.692499999999999</v>
      </c>
      <c r="Q27" s="33">
        <v>27.132000000000001</v>
      </c>
      <c r="R27" s="33">
        <v>27.501799999999999</v>
      </c>
      <c r="S27" s="33">
        <v>27.468599999999999</v>
      </c>
      <c r="T27" s="33">
        <v>31.302099999999999</v>
      </c>
      <c r="U27" s="33">
        <v>34.201500000000003</v>
      </c>
      <c r="V27" s="33">
        <v>34.485500000000002</v>
      </c>
      <c r="W27" s="33">
        <v>33.334699999999998</v>
      </c>
      <c r="X27" s="33">
        <v>30.5504</v>
      </c>
      <c r="Y27" s="33">
        <v>31.350300000000001</v>
      </c>
      <c r="Z27" s="33">
        <v>30.4955</v>
      </c>
    </row>
    <row r="28" spans="1:26" x14ac:dyDescent="0.25">
      <c r="A28" s="32"/>
      <c r="B28" s="54">
        <v>45828</v>
      </c>
      <c r="C28" s="33">
        <v>28.6798</v>
      </c>
      <c r="D28" s="33">
        <v>27.293700000000001</v>
      </c>
      <c r="E28" s="33">
        <v>27.885899999999999</v>
      </c>
      <c r="F28" s="33">
        <v>27.787600000000001</v>
      </c>
      <c r="G28" s="33">
        <v>28.044499999999999</v>
      </c>
      <c r="H28" s="33">
        <v>28.977799999999998</v>
      </c>
      <c r="I28" s="33">
        <v>24.880500000000001</v>
      </c>
      <c r="J28" s="33">
        <v>7.7149000000000001</v>
      </c>
      <c r="K28" s="33">
        <v>3.0034999999999998</v>
      </c>
      <c r="L28" s="33">
        <v>-2.3662999999999998</v>
      </c>
      <c r="M28" s="33">
        <v>17.9254</v>
      </c>
      <c r="N28" s="33">
        <v>18.307300000000001</v>
      </c>
      <c r="O28" s="33">
        <v>19.367100000000001</v>
      </c>
      <c r="P28" s="33">
        <v>28.5853</v>
      </c>
      <c r="Q28" s="33">
        <v>19.325299999999999</v>
      </c>
      <c r="R28" s="33">
        <v>20.3063</v>
      </c>
      <c r="S28" s="33">
        <v>88.042100000000005</v>
      </c>
      <c r="T28" s="33">
        <v>28.997199999999999</v>
      </c>
      <c r="U28" s="33">
        <v>29.978100000000001</v>
      </c>
      <c r="V28" s="33">
        <v>22.457899999999999</v>
      </c>
      <c r="W28" s="33">
        <v>24.630299999999998</v>
      </c>
      <c r="X28" s="33">
        <v>27.794899999999998</v>
      </c>
      <c r="Y28" s="33">
        <v>28.451599999999999</v>
      </c>
      <c r="Z28" s="33">
        <v>26.132300000000001</v>
      </c>
    </row>
    <row r="29" spans="1:26" x14ac:dyDescent="0.25">
      <c r="A29" s="32"/>
      <c r="B29" s="54">
        <v>45829</v>
      </c>
      <c r="C29" s="33">
        <v>82.039900000000003</v>
      </c>
      <c r="D29" s="33">
        <v>23.979199999999999</v>
      </c>
      <c r="E29" s="33">
        <v>23.717300000000002</v>
      </c>
      <c r="F29" s="33">
        <v>26.636600000000001</v>
      </c>
      <c r="G29" s="33">
        <v>22.784300000000002</v>
      </c>
      <c r="H29" s="33">
        <v>20.596499999999999</v>
      </c>
      <c r="I29" s="33">
        <v>15.4975</v>
      </c>
      <c r="J29" s="33">
        <v>-6.2586000000000004</v>
      </c>
      <c r="K29" s="33">
        <v>-8.1693999999999996</v>
      </c>
      <c r="L29" s="33">
        <v>7.2137000000000002</v>
      </c>
      <c r="M29" s="33">
        <v>9.4067000000000007</v>
      </c>
      <c r="N29" s="33">
        <v>11.6266</v>
      </c>
      <c r="O29" s="33">
        <v>13.62</v>
      </c>
      <c r="P29" s="33">
        <v>13.988200000000001</v>
      </c>
      <c r="Q29" s="33">
        <v>13.974600000000001</v>
      </c>
      <c r="R29" s="33">
        <v>14.510999999999999</v>
      </c>
      <c r="S29" s="33">
        <v>55.054000000000002</v>
      </c>
      <c r="T29" s="33">
        <v>40.877200000000002</v>
      </c>
      <c r="U29" s="33">
        <v>24.718399999999999</v>
      </c>
      <c r="V29" s="33">
        <v>27.197199999999999</v>
      </c>
      <c r="W29" s="33">
        <v>21.623899999999999</v>
      </c>
      <c r="X29" s="33">
        <v>20.870799999999999</v>
      </c>
      <c r="Y29" s="33">
        <v>21.1647</v>
      </c>
      <c r="Z29" s="33">
        <v>20.343</v>
      </c>
    </row>
    <row r="30" spans="1:26" x14ac:dyDescent="0.25">
      <c r="A30" s="32"/>
      <c r="B30" s="54">
        <v>45830</v>
      </c>
      <c r="C30" s="33">
        <v>20.227699999999999</v>
      </c>
      <c r="D30" s="33">
        <v>21.378</v>
      </c>
      <c r="E30" s="33">
        <v>22.270499999999998</v>
      </c>
      <c r="F30" s="33">
        <v>22.589099999999998</v>
      </c>
      <c r="G30" s="33">
        <v>22.8292</v>
      </c>
      <c r="H30" s="33">
        <v>20.486899999999999</v>
      </c>
      <c r="I30" s="33">
        <v>19.695599999999999</v>
      </c>
      <c r="J30" s="33">
        <v>1.1627000000000001</v>
      </c>
      <c r="K30" s="33">
        <v>-9.0355000000000008</v>
      </c>
      <c r="L30" s="33">
        <v>-7.8562000000000003</v>
      </c>
      <c r="M30" s="33">
        <v>-11.4407</v>
      </c>
      <c r="N30" s="33">
        <v>-13.9682</v>
      </c>
      <c r="O30" s="33">
        <v>11.610300000000001</v>
      </c>
      <c r="P30" s="33">
        <v>13.3834</v>
      </c>
      <c r="Q30" s="33">
        <v>13.5718</v>
      </c>
      <c r="R30" s="33">
        <v>13.946899999999999</v>
      </c>
      <c r="S30" s="33">
        <v>14.430300000000001</v>
      </c>
      <c r="T30" s="33">
        <v>15.9329</v>
      </c>
      <c r="U30" s="33">
        <v>28.448399999999999</v>
      </c>
      <c r="V30" s="33">
        <v>25.3779</v>
      </c>
      <c r="W30" s="33">
        <v>23.351099999999999</v>
      </c>
      <c r="X30" s="33">
        <v>25.4862</v>
      </c>
      <c r="Y30" s="33">
        <v>25.505800000000001</v>
      </c>
      <c r="Z30" s="33">
        <v>23.253399999999999</v>
      </c>
    </row>
    <row r="31" spans="1:26" x14ac:dyDescent="0.25">
      <c r="A31" s="32"/>
      <c r="B31" s="54">
        <v>45831</v>
      </c>
      <c r="C31" s="33">
        <v>27.9452</v>
      </c>
      <c r="D31" s="33">
        <v>26.411799999999999</v>
      </c>
      <c r="E31" s="33">
        <v>26.6328</v>
      </c>
      <c r="F31" s="33">
        <v>29.3935</v>
      </c>
      <c r="G31" s="33">
        <v>28.4071</v>
      </c>
      <c r="H31" s="33">
        <v>29.189800000000002</v>
      </c>
      <c r="I31" s="33">
        <v>21.359100000000002</v>
      </c>
      <c r="J31" s="33">
        <v>19.3613</v>
      </c>
      <c r="K31" s="33">
        <v>21.797499999999999</v>
      </c>
      <c r="L31" s="33">
        <v>22.119800000000001</v>
      </c>
      <c r="M31" s="33">
        <v>18.932500000000001</v>
      </c>
      <c r="N31" s="33">
        <v>17.431999999999999</v>
      </c>
      <c r="O31" s="33">
        <v>17.5884</v>
      </c>
      <c r="P31" s="33">
        <v>17.171900000000001</v>
      </c>
      <c r="Q31" s="33">
        <v>17.309200000000001</v>
      </c>
      <c r="R31" s="33">
        <v>17.3826</v>
      </c>
      <c r="S31" s="33">
        <v>18.1525</v>
      </c>
      <c r="T31" s="33">
        <v>20.6541</v>
      </c>
      <c r="U31" s="33">
        <v>36.914299999999997</v>
      </c>
      <c r="V31" s="33">
        <v>33.634599999999999</v>
      </c>
      <c r="W31" s="33">
        <v>33.534599999999998</v>
      </c>
      <c r="X31" s="33">
        <v>32.318899999999999</v>
      </c>
      <c r="Y31" s="33">
        <v>32.551099999999998</v>
      </c>
      <c r="Z31" s="33">
        <v>34.838999999999999</v>
      </c>
    </row>
    <row r="32" spans="1:26" x14ac:dyDescent="0.25">
      <c r="A32" s="32"/>
      <c r="B32" s="54">
        <v>45832</v>
      </c>
      <c r="C32" s="33">
        <v>36.692599999999999</v>
      </c>
      <c r="D32" s="33">
        <v>35.070900000000002</v>
      </c>
      <c r="E32" s="33">
        <v>31.110099999999999</v>
      </c>
      <c r="F32" s="33">
        <v>35.828299999999999</v>
      </c>
      <c r="G32" s="33">
        <v>36.2316</v>
      </c>
      <c r="H32" s="33">
        <v>39.864899999999999</v>
      </c>
      <c r="I32" s="33">
        <v>39.2425</v>
      </c>
      <c r="J32" s="33">
        <v>29.313199999999998</v>
      </c>
      <c r="K32" s="33">
        <v>21.480799999999999</v>
      </c>
      <c r="L32" s="33">
        <v>23.115600000000001</v>
      </c>
      <c r="M32" s="33">
        <v>21.644300000000001</v>
      </c>
      <c r="N32" s="33">
        <v>17.0443</v>
      </c>
      <c r="O32" s="33">
        <v>18.3428</v>
      </c>
      <c r="P32" s="33">
        <v>17.236999999999998</v>
      </c>
      <c r="Q32" s="33">
        <v>15.9025</v>
      </c>
      <c r="R32" s="33">
        <v>17.946300000000001</v>
      </c>
      <c r="S32" s="33">
        <v>21.453800000000001</v>
      </c>
      <c r="T32" s="33">
        <v>28.098700000000001</v>
      </c>
      <c r="U32" s="33">
        <v>32.3673</v>
      </c>
      <c r="V32" s="33">
        <v>32.035400000000003</v>
      </c>
      <c r="W32" s="33">
        <v>30.8202</v>
      </c>
      <c r="X32" s="33">
        <v>27.388300000000001</v>
      </c>
      <c r="Y32" s="33">
        <v>29.824000000000002</v>
      </c>
      <c r="Z32" s="33">
        <v>28.587199999999999</v>
      </c>
    </row>
    <row r="33" spans="2:28" x14ac:dyDescent="0.25">
      <c r="B33" s="54">
        <v>45833</v>
      </c>
      <c r="C33" s="33">
        <v>30.8033</v>
      </c>
      <c r="D33" s="33">
        <v>27.284600000000001</v>
      </c>
      <c r="E33" s="33">
        <v>29.049600000000002</v>
      </c>
      <c r="F33" s="33">
        <v>27.49</v>
      </c>
      <c r="G33" s="33">
        <v>27.625</v>
      </c>
      <c r="H33" s="33">
        <v>28.332000000000001</v>
      </c>
      <c r="I33" s="33">
        <v>24.418900000000001</v>
      </c>
      <c r="J33" s="33">
        <v>19.867799999999999</v>
      </c>
      <c r="K33" s="33">
        <v>20.444099999999999</v>
      </c>
      <c r="L33" s="33">
        <v>19.498000000000001</v>
      </c>
      <c r="M33" s="33">
        <v>18.224399999999999</v>
      </c>
      <c r="N33" s="33">
        <v>21.754000000000001</v>
      </c>
      <c r="O33" s="33">
        <v>22.318100000000001</v>
      </c>
      <c r="P33" s="33">
        <v>23.657399999999999</v>
      </c>
      <c r="Q33" s="33">
        <v>24.009499999999999</v>
      </c>
      <c r="R33" s="33">
        <v>18.61</v>
      </c>
      <c r="S33" s="33">
        <v>26.656199999999998</v>
      </c>
      <c r="T33" s="33">
        <v>27.895600000000002</v>
      </c>
      <c r="U33" s="33">
        <v>44.043500000000002</v>
      </c>
      <c r="V33" s="33">
        <v>41.316499999999998</v>
      </c>
      <c r="W33" s="33">
        <v>40.414999999999999</v>
      </c>
      <c r="X33" s="33">
        <v>35.114400000000003</v>
      </c>
      <c r="Y33" s="33">
        <v>30.622199999999999</v>
      </c>
      <c r="Z33" s="33">
        <v>29.6435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B5A-1290-4D93-AE27-82F8728916FE}">
  <sheetPr codeName="Sheet4">
    <pageSetUpPr fitToPage="1"/>
  </sheetPr>
  <dimension ref="A1:U35"/>
  <sheetViews>
    <sheetView workbookViewId="0">
      <selection activeCell="G14" sqref="G1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78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2.43808818548387E-2</v>
      </c>
      <c r="H10" s="42"/>
      <c r="I10" s="8">
        <v>3.8436551388888886E-2</v>
      </c>
      <c r="J10" s="42"/>
      <c r="K10" s="8">
        <v>2.2874917261904746E-2</v>
      </c>
      <c r="L10" s="42"/>
      <c r="M10" s="8">
        <v>2.4381E-2</v>
      </c>
      <c r="N10" s="8"/>
      <c r="O10" s="8">
        <v>3.8436999999999999E-2</v>
      </c>
      <c r="P10" s="17"/>
      <c r="Q10" s="8">
        <v>2.2875E-2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2.43808818548387E-2</v>
      </c>
      <c r="H12" s="43"/>
      <c r="I12" s="8">
        <v>3.8436551388888886E-2</v>
      </c>
      <c r="J12" s="43"/>
      <c r="K12" s="8">
        <v>2.2874917261904746E-2</v>
      </c>
      <c r="L12" s="43"/>
      <c r="M12" s="8">
        <v>2.4510000000000001E-2</v>
      </c>
      <c r="N12" s="8"/>
      <c r="O12" s="8">
        <v>3.8640000000000001E-2</v>
      </c>
      <c r="P12" s="17"/>
      <c r="Q12" s="8">
        <v>2.2995999999999999E-2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2.43808818548387E-2</v>
      </c>
      <c r="H14" s="8"/>
      <c r="I14" s="8">
        <v>3.8436551388888886E-2</v>
      </c>
      <c r="J14" s="8"/>
      <c r="K14" s="8">
        <v>2.2874917261904746E-2</v>
      </c>
      <c r="L14" s="8"/>
      <c r="M14" s="8">
        <v>2.3890000000000002E-2</v>
      </c>
      <c r="N14" s="8"/>
      <c r="O14" s="8">
        <v>3.7663000000000002E-2</v>
      </c>
      <c r="P14" s="17"/>
      <c r="Q14" s="8">
        <v>2.2415000000000001E-2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2.43808818548387E-2</v>
      </c>
      <c r="H16" s="8"/>
      <c r="I16" s="8">
        <v>3.8436551388888886E-2</v>
      </c>
      <c r="J16" s="8"/>
      <c r="K16" s="8">
        <v>2.2874917261904746E-2</v>
      </c>
      <c r="L16" s="8"/>
      <c r="M16" s="8">
        <v>2.3389E-2</v>
      </c>
      <c r="N16" s="8"/>
      <c r="O16" s="8">
        <v>3.6872000000000002E-2</v>
      </c>
      <c r="P16" s="17"/>
      <c r="Q16" s="8">
        <v>2.1944000000000002E-2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2.43808818548387E-2</v>
      </c>
      <c r="H18" s="8"/>
      <c r="I18" s="8">
        <v>3.8436551388888886E-2</v>
      </c>
      <c r="J18" s="8"/>
      <c r="K18" s="8">
        <v>2.2874917261904746E-2</v>
      </c>
      <c r="L18" s="8"/>
      <c r="M18" s="8">
        <v>2.3333E-2</v>
      </c>
      <c r="N18" s="8"/>
      <c r="O18" s="8">
        <v>3.6783999999999997E-2</v>
      </c>
      <c r="P18" s="17"/>
      <c r="Q18" s="8">
        <v>2.1891000000000001E-2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A120-35B5-4822-8D49-0E03D4A26074}">
  <sheetPr codeName="Sheet5"/>
  <dimension ref="A1:O745"/>
  <sheetViews>
    <sheetView zoomScale="93" zoomScaleNormal="93"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45773</v>
      </c>
      <c r="B2" s="47">
        <v>4</v>
      </c>
      <c r="C2" s="47">
        <v>6</v>
      </c>
      <c r="D2" s="47">
        <v>1</v>
      </c>
      <c r="E2" s="37">
        <v>24.993300000000001</v>
      </c>
      <c r="F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"/>
      <c r="H2" s="45" t="s">
        <v>55</v>
      </c>
      <c r="I2" s="39">
        <f>AVERAGE(RTO__324[Pricing])</f>
        <v>24.380881854838702</v>
      </c>
      <c r="J2" s="30">
        <f>I2/1000</f>
        <v>2.43808818548387E-2</v>
      </c>
      <c r="L2" s="45" t="str">
        <f>UPPER(TEXT(EDATE(A745,1),"MMMM"))</f>
        <v>JUNE</v>
      </c>
    </row>
    <row r="3" spans="1:15" x14ac:dyDescent="0.25">
      <c r="A3" s="29">
        <v>45773</v>
      </c>
      <c r="B3" s="47">
        <v>4</v>
      </c>
      <c r="C3" s="47">
        <v>6</v>
      </c>
      <c r="D3" s="47">
        <v>2</v>
      </c>
      <c r="E3" s="37">
        <v>24.680299999999999</v>
      </c>
      <c r="F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"/>
      <c r="H3" s="45" t="s">
        <v>61</v>
      </c>
      <c r="I3" s="40">
        <f>IFERROR(AVERAGEIF(RTO__324[On / Off-Peak],"ON",RTO__324[Pricing]),0)</f>
        <v>38.436551388888887</v>
      </c>
      <c r="J3" s="30">
        <f>IFERROR(I3/1000,0)</f>
        <v>3.8436551388888886E-2</v>
      </c>
      <c r="L3" s="45" t="str">
        <f>TEXT(EDATE(A745,1),"YYYY")</f>
        <v>2025</v>
      </c>
    </row>
    <row r="4" spans="1:15" x14ac:dyDescent="0.25">
      <c r="A4" s="29">
        <v>45773</v>
      </c>
      <c r="B4" s="47">
        <v>4</v>
      </c>
      <c r="C4" s="47">
        <v>6</v>
      </c>
      <c r="D4" s="47">
        <v>3</v>
      </c>
      <c r="E4" s="37">
        <v>24.297799999999999</v>
      </c>
      <c r="F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"/>
      <c r="H4" s="45" t="s">
        <v>58</v>
      </c>
      <c r="I4" s="40">
        <f>IFERROR(AVERAGEIF(RTO__324[On / Off-Peak],"OFF",RTO__324[Pricing]),0)</f>
        <v>22.874917261904745</v>
      </c>
      <c r="J4" s="30">
        <f>IFERROR(I4/1000,0)</f>
        <v>2.2874917261904746E-2</v>
      </c>
      <c r="L4" s="28"/>
    </row>
    <row r="5" spans="1:15" x14ac:dyDescent="0.25">
      <c r="A5" s="29">
        <v>45773</v>
      </c>
      <c r="B5" s="47">
        <v>4</v>
      </c>
      <c r="C5" s="47">
        <v>6</v>
      </c>
      <c r="D5" s="47">
        <v>4</v>
      </c>
      <c r="E5" s="37">
        <v>24.017600000000002</v>
      </c>
      <c r="F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45773</v>
      </c>
      <c r="B6" s="47">
        <v>4</v>
      </c>
      <c r="C6" s="47">
        <v>6</v>
      </c>
      <c r="D6" s="47">
        <v>5</v>
      </c>
      <c r="E6" s="37">
        <v>20.464200000000002</v>
      </c>
      <c r="F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"/>
      <c r="H6" s="47"/>
      <c r="I6"/>
      <c r="L6" s="50" t="str">
        <f>TEXT(A2,"MMMM")</f>
        <v>April</v>
      </c>
      <c r="M6" s="50" t="str">
        <f>TEXT(A2,"dd")</f>
        <v>26</v>
      </c>
    </row>
    <row r="7" spans="1:15" x14ac:dyDescent="0.25">
      <c r="A7" s="29">
        <v>45773</v>
      </c>
      <c r="B7" s="47">
        <v>4</v>
      </c>
      <c r="C7" s="47">
        <v>6</v>
      </c>
      <c r="D7" s="47">
        <v>6</v>
      </c>
      <c r="E7" s="37">
        <v>24.274000000000001</v>
      </c>
      <c r="F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"/>
      <c r="H7" s="47"/>
      <c r="I7" s="29"/>
      <c r="L7" s="50" t="str">
        <f>TEXT(A745,"MMMM")</f>
        <v>May</v>
      </c>
      <c r="M7" s="45" t="str">
        <f>TEXT(A745,"dd")</f>
        <v>26</v>
      </c>
    </row>
    <row r="8" spans="1:15" x14ac:dyDescent="0.25">
      <c r="A8" s="29">
        <v>45773</v>
      </c>
      <c r="B8" s="47">
        <v>4</v>
      </c>
      <c r="C8" s="47">
        <v>6</v>
      </c>
      <c r="D8" s="47">
        <v>7</v>
      </c>
      <c r="E8" s="37">
        <v>19.696400000000001</v>
      </c>
      <c r="F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45773</v>
      </c>
      <c r="B9" s="47">
        <v>4</v>
      </c>
      <c r="C9" s="47">
        <v>6</v>
      </c>
      <c r="D9" s="47">
        <v>8</v>
      </c>
      <c r="E9" s="37">
        <v>9.1611999999999991</v>
      </c>
      <c r="F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45773</v>
      </c>
      <c r="B10" s="47">
        <v>4</v>
      </c>
      <c r="C10" s="47">
        <v>6</v>
      </c>
      <c r="D10" s="47">
        <v>9</v>
      </c>
      <c r="E10" s="37">
        <v>4.3365999999999998</v>
      </c>
      <c r="F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45773</v>
      </c>
      <c r="B11" s="47">
        <v>4</v>
      </c>
      <c r="C11" s="47">
        <v>6</v>
      </c>
      <c r="D11" s="47">
        <v>10</v>
      </c>
      <c r="E11" s="37">
        <v>5.1936</v>
      </c>
      <c r="F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"/>
      <c r="H11" s="47"/>
      <c r="I11"/>
    </row>
    <row r="12" spans="1:15" x14ac:dyDescent="0.25">
      <c r="A12" s="29">
        <v>45773</v>
      </c>
      <c r="B12" s="47">
        <v>4</v>
      </c>
      <c r="C12" s="47">
        <v>6</v>
      </c>
      <c r="D12" s="47">
        <v>11</v>
      </c>
      <c r="E12" s="37">
        <v>5.9823000000000004</v>
      </c>
      <c r="F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"/>
      <c r="H12" s="47"/>
      <c r="I12"/>
    </row>
    <row r="13" spans="1:15" x14ac:dyDescent="0.25">
      <c r="A13" s="29">
        <v>45773</v>
      </c>
      <c r="B13" s="47">
        <v>4</v>
      </c>
      <c r="C13" s="47">
        <v>6</v>
      </c>
      <c r="D13" s="47">
        <v>12</v>
      </c>
      <c r="E13" s="37">
        <v>4.7903000000000002</v>
      </c>
      <c r="F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"/>
      <c r="H13" s="47"/>
      <c r="I13"/>
    </row>
    <row r="14" spans="1:15" x14ac:dyDescent="0.25">
      <c r="A14" s="29">
        <v>45773</v>
      </c>
      <c r="B14" s="47">
        <v>4</v>
      </c>
      <c r="C14" s="47">
        <v>6</v>
      </c>
      <c r="D14" s="47">
        <v>13</v>
      </c>
      <c r="E14" s="37">
        <v>6.2041000000000004</v>
      </c>
      <c r="F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"/>
      <c r="H14" s="47"/>
      <c r="I14"/>
    </row>
    <row r="15" spans="1:15" x14ac:dyDescent="0.25">
      <c r="A15" s="29">
        <v>45773</v>
      </c>
      <c r="B15" s="47">
        <v>4</v>
      </c>
      <c r="C15" s="47">
        <v>6</v>
      </c>
      <c r="D15" s="47">
        <v>14</v>
      </c>
      <c r="E15" s="37">
        <v>7.867</v>
      </c>
      <c r="F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"/>
      <c r="H15"/>
      <c r="I15"/>
    </row>
    <row r="16" spans="1:15" x14ac:dyDescent="0.25">
      <c r="A16" s="29">
        <v>45773</v>
      </c>
      <c r="B16" s="47">
        <v>4</v>
      </c>
      <c r="C16" s="47">
        <v>6</v>
      </c>
      <c r="D16" s="47">
        <v>15</v>
      </c>
      <c r="E16" s="37">
        <v>8.1069999999999993</v>
      </c>
      <c r="F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"/>
      <c r="H16"/>
      <c r="I16"/>
    </row>
    <row r="17" spans="1:9" x14ac:dyDescent="0.25">
      <c r="A17" s="29">
        <v>45773</v>
      </c>
      <c r="B17" s="47">
        <v>4</v>
      </c>
      <c r="C17" s="47">
        <v>6</v>
      </c>
      <c r="D17" s="47">
        <v>16</v>
      </c>
      <c r="E17" s="37">
        <v>8.1532</v>
      </c>
      <c r="F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"/>
      <c r="H17"/>
      <c r="I17"/>
    </row>
    <row r="18" spans="1:9" x14ac:dyDescent="0.25">
      <c r="A18" s="29">
        <v>45773</v>
      </c>
      <c r="B18" s="47">
        <v>4</v>
      </c>
      <c r="C18" s="47">
        <v>6</v>
      </c>
      <c r="D18" s="47">
        <v>17</v>
      </c>
      <c r="E18" s="37">
        <v>8.0713000000000008</v>
      </c>
      <c r="F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"/>
      <c r="H18"/>
      <c r="I18"/>
    </row>
    <row r="19" spans="1:9" x14ac:dyDescent="0.25">
      <c r="A19" s="29">
        <v>45773</v>
      </c>
      <c r="B19" s="47">
        <v>4</v>
      </c>
      <c r="C19" s="47">
        <v>6</v>
      </c>
      <c r="D19" s="47">
        <v>18</v>
      </c>
      <c r="E19" s="37">
        <v>13.713200000000001</v>
      </c>
      <c r="F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"/>
      <c r="H19"/>
      <c r="I19"/>
    </row>
    <row r="20" spans="1:9" x14ac:dyDescent="0.25">
      <c r="A20" s="29">
        <v>45773</v>
      </c>
      <c r="B20" s="47">
        <v>4</v>
      </c>
      <c r="C20" s="47">
        <v>6</v>
      </c>
      <c r="D20" s="47">
        <v>19</v>
      </c>
      <c r="E20" s="37">
        <v>22.713999999999999</v>
      </c>
      <c r="F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"/>
      <c r="H20"/>
      <c r="I20"/>
    </row>
    <row r="21" spans="1:9" x14ac:dyDescent="0.25">
      <c r="A21" s="29">
        <v>45773</v>
      </c>
      <c r="B21" s="47">
        <v>4</v>
      </c>
      <c r="C21" s="47">
        <v>6</v>
      </c>
      <c r="D21" s="47">
        <v>20</v>
      </c>
      <c r="E21" s="37">
        <v>22.3019</v>
      </c>
      <c r="F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"/>
      <c r="H21"/>
      <c r="I21"/>
    </row>
    <row r="22" spans="1:9" x14ac:dyDescent="0.25">
      <c r="A22" s="29">
        <v>45773</v>
      </c>
      <c r="B22" s="47">
        <v>4</v>
      </c>
      <c r="C22" s="47">
        <v>6</v>
      </c>
      <c r="D22" s="47">
        <v>21</v>
      </c>
      <c r="E22" s="37">
        <v>20.302499999999998</v>
      </c>
      <c r="F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"/>
      <c r="H22"/>
      <c r="I22"/>
    </row>
    <row r="23" spans="1:9" x14ac:dyDescent="0.25">
      <c r="A23" s="29">
        <v>45773</v>
      </c>
      <c r="B23" s="47">
        <v>4</v>
      </c>
      <c r="C23" s="47">
        <v>6</v>
      </c>
      <c r="D23" s="47">
        <v>22</v>
      </c>
      <c r="E23" s="37">
        <v>23.603999999999999</v>
      </c>
      <c r="F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"/>
      <c r="H23"/>
      <c r="I23"/>
    </row>
    <row r="24" spans="1:9" x14ac:dyDescent="0.25">
      <c r="A24" s="29">
        <v>45773</v>
      </c>
      <c r="B24" s="47">
        <v>4</v>
      </c>
      <c r="C24" s="47">
        <v>6</v>
      </c>
      <c r="D24" s="47">
        <v>23</v>
      </c>
      <c r="E24" s="37">
        <v>23.810099999999998</v>
      </c>
      <c r="F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"/>
      <c r="H24"/>
      <c r="I24"/>
    </row>
    <row r="25" spans="1:9" x14ac:dyDescent="0.25">
      <c r="A25" s="29">
        <v>45773</v>
      </c>
      <c r="B25" s="47">
        <v>4</v>
      </c>
      <c r="C25" s="47">
        <v>6</v>
      </c>
      <c r="D25" s="47">
        <v>24</v>
      </c>
      <c r="E25" s="37">
        <v>19.555700000000002</v>
      </c>
      <c r="F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"/>
      <c r="H25"/>
      <c r="I25"/>
    </row>
    <row r="26" spans="1:9" x14ac:dyDescent="0.25">
      <c r="A26" s="29">
        <v>45774</v>
      </c>
      <c r="B26" s="47">
        <v>4</v>
      </c>
      <c r="C26" s="47">
        <v>7</v>
      </c>
      <c r="D26" s="47">
        <v>1</v>
      </c>
      <c r="E26" s="37">
        <v>28.682200000000002</v>
      </c>
      <c r="F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"/>
      <c r="H26"/>
      <c r="I26"/>
    </row>
    <row r="27" spans="1:9" x14ac:dyDescent="0.25">
      <c r="A27" s="29">
        <v>45774</v>
      </c>
      <c r="B27" s="47">
        <v>4</v>
      </c>
      <c r="C27" s="47">
        <v>7</v>
      </c>
      <c r="D27" s="47">
        <v>2</v>
      </c>
      <c r="E27" s="37">
        <v>19.729700000000001</v>
      </c>
      <c r="F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"/>
      <c r="H27"/>
      <c r="I27"/>
    </row>
    <row r="28" spans="1:9" x14ac:dyDescent="0.25">
      <c r="A28" s="29">
        <v>45774</v>
      </c>
      <c r="B28" s="47">
        <v>4</v>
      </c>
      <c r="C28" s="47">
        <v>7</v>
      </c>
      <c r="D28" s="47">
        <v>3</v>
      </c>
      <c r="E28" s="37">
        <v>8.9037000000000006</v>
      </c>
      <c r="F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"/>
      <c r="H28"/>
      <c r="I28"/>
    </row>
    <row r="29" spans="1:9" x14ac:dyDescent="0.25">
      <c r="A29" s="29">
        <v>45774</v>
      </c>
      <c r="B29" s="47">
        <v>4</v>
      </c>
      <c r="C29" s="47">
        <v>7</v>
      </c>
      <c r="D29" s="47">
        <v>4</v>
      </c>
      <c r="E29" s="37">
        <v>8.4459999999999997</v>
      </c>
      <c r="F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"/>
      <c r="H29"/>
      <c r="I29"/>
    </row>
    <row r="30" spans="1:9" x14ac:dyDescent="0.25">
      <c r="A30" s="29">
        <v>45774</v>
      </c>
      <c r="B30" s="47">
        <v>4</v>
      </c>
      <c r="C30" s="47">
        <v>7</v>
      </c>
      <c r="D30" s="47">
        <v>5</v>
      </c>
      <c r="E30" s="37">
        <v>7.9394999999999998</v>
      </c>
      <c r="F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"/>
      <c r="H30"/>
      <c r="I30"/>
    </row>
    <row r="31" spans="1:9" x14ac:dyDescent="0.25">
      <c r="A31" s="29">
        <v>45774</v>
      </c>
      <c r="B31" s="47">
        <v>4</v>
      </c>
      <c r="C31" s="47">
        <v>7</v>
      </c>
      <c r="D31" s="47">
        <v>6</v>
      </c>
      <c r="E31" s="37">
        <v>7.7431000000000001</v>
      </c>
      <c r="F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"/>
      <c r="H31"/>
      <c r="I31"/>
    </row>
    <row r="32" spans="1:9" x14ac:dyDescent="0.25">
      <c r="A32" s="29">
        <v>45774</v>
      </c>
      <c r="B32" s="47">
        <v>4</v>
      </c>
      <c r="C32" s="47">
        <v>7</v>
      </c>
      <c r="D32" s="47">
        <v>7</v>
      </c>
      <c r="E32" s="37">
        <v>8.1335999999999995</v>
      </c>
      <c r="F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"/>
      <c r="H32"/>
      <c r="I32"/>
    </row>
    <row r="33" spans="1:9" x14ac:dyDescent="0.25">
      <c r="A33" s="29">
        <v>45774</v>
      </c>
      <c r="B33" s="47">
        <v>4</v>
      </c>
      <c r="C33" s="47">
        <v>7</v>
      </c>
      <c r="D33" s="47">
        <v>8</v>
      </c>
      <c r="E33" s="37">
        <v>-2.7471000000000001</v>
      </c>
      <c r="F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"/>
      <c r="H33"/>
      <c r="I33"/>
    </row>
    <row r="34" spans="1:9" x14ac:dyDescent="0.25">
      <c r="A34" s="29">
        <v>45774</v>
      </c>
      <c r="B34" s="47">
        <v>4</v>
      </c>
      <c r="C34" s="47">
        <v>7</v>
      </c>
      <c r="D34" s="47">
        <v>9</v>
      </c>
      <c r="E34" s="37">
        <v>-13.199199999999999</v>
      </c>
      <c r="F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"/>
      <c r="H34"/>
      <c r="I34"/>
    </row>
    <row r="35" spans="1:9" x14ac:dyDescent="0.25">
      <c r="A35" s="29">
        <v>45774</v>
      </c>
      <c r="B35" s="47">
        <v>4</v>
      </c>
      <c r="C35" s="47">
        <v>7</v>
      </c>
      <c r="D35" s="47">
        <v>10</v>
      </c>
      <c r="E35" s="37">
        <v>-12.3986</v>
      </c>
      <c r="F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"/>
      <c r="H35"/>
      <c r="I35"/>
    </row>
    <row r="36" spans="1:9" x14ac:dyDescent="0.25">
      <c r="A36" s="29">
        <v>45774</v>
      </c>
      <c r="B36" s="47">
        <v>4</v>
      </c>
      <c r="C36" s="47">
        <v>7</v>
      </c>
      <c r="D36" s="47">
        <v>11</v>
      </c>
      <c r="E36" s="37">
        <v>-12.717700000000001</v>
      </c>
      <c r="F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"/>
      <c r="H36"/>
      <c r="I36"/>
    </row>
    <row r="37" spans="1:9" x14ac:dyDescent="0.25">
      <c r="A37" s="29">
        <v>45774</v>
      </c>
      <c r="B37" s="47">
        <v>4</v>
      </c>
      <c r="C37" s="47">
        <v>7</v>
      </c>
      <c r="D37" s="47">
        <v>12</v>
      </c>
      <c r="E37" s="37">
        <v>-11.271800000000001</v>
      </c>
      <c r="F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"/>
      <c r="H37"/>
      <c r="I37"/>
    </row>
    <row r="38" spans="1:9" x14ac:dyDescent="0.25">
      <c r="A38" s="29">
        <v>45774</v>
      </c>
      <c r="B38" s="47">
        <v>4</v>
      </c>
      <c r="C38" s="47">
        <v>7</v>
      </c>
      <c r="D38" s="47">
        <v>13</v>
      </c>
      <c r="E38" s="37">
        <v>-11.7127</v>
      </c>
      <c r="F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"/>
      <c r="H38"/>
      <c r="I38"/>
    </row>
    <row r="39" spans="1:9" x14ac:dyDescent="0.25">
      <c r="A39" s="29">
        <v>45774</v>
      </c>
      <c r="B39" s="47">
        <v>4</v>
      </c>
      <c r="C39" s="47">
        <v>7</v>
      </c>
      <c r="D39" s="47">
        <v>14</v>
      </c>
      <c r="E39" s="37">
        <v>-16.508400000000002</v>
      </c>
      <c r="F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"/>
      <c r="H39"/>
      <c r="I39"/>
    </row>
    <row r="40" spans="1:9" x14ac:dyDescent="0.25">
      <c r="A40" s="29">
        <v>45774</v>
      </c>
      <c r="B40" s="47">
        <v>4</v>
      </c>
      <c r="C40" s="47">
        <v>7</v>
      </c>
      <c r="D40" s="47">
        <v>15</v>
      </c>
      <c r="E40" s="37">
        <v>7.0289999999999999</v>
      </c>
      <c r="F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"/>
      <c r="H40"/>
      <c r="I40"/>
    </row>
    <row r="41" spans="1:9" x14ac:dyDescent="0.25">
      <c r="A41" s="29">
        <v>45774</v>
      </c>
      <c r="B41" s="47">
        <v>4</v>
      </c>
      <c r="C41" s="47">
        <v>7</v>
      </c>
      <c r="D41" s="47">
        <v>16</v>
      </c>
      <c r="E41" s="37">
        <v>8.5817999999999994</v>
      </c>
      <c r="F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"/>
      <c r="H41"/>
      <c r="I41"/>
    </row>
    <row r="42" spans="1:9" x14ac:dyDescent="0.25">
      <c r="A42" s="29">
        <v>45774</v>
      </c>
      <c r="B42" s="47">
        <v>4</v>
      </c>
      <c r="C42" s="47">
        <v>7</v>
      </c>
      <c r="D42" s="47">
        <v>17</v>
      </c>
      <c r="E42" s="37">
        <v>8.5657999999999994</v>
      </c>
      <c r="F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"/>
      <c r="H42"/>
      <c r="I42"/>
    </row>
    <row r="43" spans="1:9" x14ac:dyDescent="0.25">
      <c r="A43" s="29">
        <v>45774</v>
      </c>
      <c r="B43" s="47">
        <v>4</v>
      </c>
      <c r="C43" s="47">
        <v>7</v>
      </c>
      <c r="D43" s="47">
        <v>18</v>
      </c>
      <c r="E43" s="37">
        <v>8.2376000000000005</v>
      </c>
      <c r="F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"/>
      <c r="H43"/>
      <c r="I43"/>
    </row>
    <row r="44" spans="1:9" x14ac:dyDescent="0.25">
      <c r="A44" s="29">
        <v>45774</v>
      </c>
      <c r="B44" s="47">
        <v>4</v>
      </c>
      <c r="C44" s="47">
        <v>7</v>
      </c>
      <c r="D44" s="47">
        <v>19</v>
      </c>
      <c r="E44" s="37">
        <v>25.740200000000002</v>
      </c>
      <c r="F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"/>
      <c r="H44"/>
      <c r="I44"/>
    </row>
    <row r="45" spans="1:9" x14ac:dyDescent="0.25">
      <c r="A45" s="29">
        <v>45774</v>
      </c>
      <c r="B45" s="47">
        <v>4</v>
      </c>
      <c r="C45" s="47">
        <v>7</v>
      </c>
      <c r="D45" s="47">
        <v>20</v>
      </c>
      <c r="E45" s="37">
        <v>21.663499999999999</v>
      </c>
      <c r="F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"/>
      <c r="H45"/>
      <c r="I45"/>
    </row>
    <row r="46" spans="1:9" x14ac:dyDescent="0.25">
      <c r="A46" s="29">
        <v>45774</v>
      </c>
      <c r="B46" s="47">
        <v>4</v>
      </c>
      <c r="C46" s="47">
        <v>7</v>
      </c>
      <c r="D46" s="47">
        <v>21</v>
      </c>
      <c r="E46" s="37">
        <v>22.591100000000001</v>
      </c>
      <c r="F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"/>
      <c r="H46"/>
      <c r="I46"/>
    </row>
    <row r="47" spans="1:9" x14ac:dyDescent="0.25">
      <c r="A47" s="29">
        <v>45774</v>
      </c>
      <c r="B47" s="47">
        <v>4</v>
      </c>
      <c r="C47" s="47">
        <v>7</v>
      </c>
      <c r="D47" s="47">
        <v>22</v>
      </c>
      <c r="E47" s="37">
        <v>24.692599999999999</v>
      </c>
      <c r="F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"/>
      <c r="H47"/>
      <c r="I47"/>
    </row>
    <row r="48" spans="1:9" x14ac:dyDescent="0.25">
      <c r="A48" s="29">
        <v>45774</v>
      </c>
      <c r="B48" s="47">
        <v>4</v>
      </c>
      <c r="C48" s="47">
        <v>7</v>
      </c>
      <c r="D48" s="47">
        <v>23</v>
      </c>
      <c r="E48" s="37">
        <v>13.918200000000001</v>
      </c>
      <c r="F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"/>
      <c r="H48"/>
      <c r="I48"/>
    </row>
    <row r="49" spans="1:9" x14ac:dyDescent="0.25">
      <c r="A49" s="29">
        <v>45774</v>
      </c>
      <c r="B49" s="47">
        <v>4</v>
      </c>
      <c r="C49" s="47">
        <v>7</v>
      </c>
      <c r="D49" s="47">
        <v>24</v>
      </c>
      <c r="E49" s="37">
        <v>8.5878999999999994</v>
      </c>
      <c r="F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"/>
      <c r="H49"/>
      <c r="I49"/>
    </row>
    <row r="50" spans="1:9" x14ac:dyDescent="0.25">
      <c r="A50" s="29">
        <v>45775</v>
      </c>
      <c r="B50" s="47">
        <v>4</v>
      </c>
      <c r="C50" s="47">
        <v>1</v>
      </c>
      <c r="D50" s="47">
        <v>1</v>
      </c>
      <c r="E50" s="37">
        <v>7.9798</v>
      </c>
      <c r="F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"/>
      <c r="H50"/>
      <c r="I50"/>
    </row>
    <row r="51" spans="1:9" x14ac:dyDescent="0.25">
      <c r="A51" s="29">
        <v>45775</v>
      </c>
      <c r="B51" s="47">
        <v>4</v>
      </c>
      <c r="C51" s="47">
        <v>1</v>
      </c>
      <c r="D51" s="47">
        <v>2</v>
      </c>
      <c r="E51" s="37">
        <v>7.8592000000000004</v>
      </c>
      <c r="F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"/>
      <c r="H51"/>
      <c r="I51"/>
    </row>
    <row r="52" spans="1:9" x14ac:dyDescent="0.25">
      <c r="A52" s="29">
        <v>45775</v>
      </c>
      <c r="B52" s="47">
        <v>4</v>
      </c>
      <c r="C52" s="47">
        <v>1</v>
      </c>
      <c r="D52" s="47">
        <v>3</v>
      </c>
      <c r="E52" s="37">
        <v>7.7938999999999998</v>
      </c>
      <c r="F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"/>
      <c r="H52"/>
      <c r="I52"/>
    </row>
    <row r="53" spans="1:9" x14ac:dyDescent="0.25">
      <c r="A53" s="29">
        <v>45775</v>
      </c>
      <c r="B53" s="47">
        <v>4</v>
      </c>
      <c r="C53" s="47">
        <v>1</v>
      </c>
      <c r="D53" s="47">
        <v>4</v>
      </c>
      <c r="E53" s="37">
        <v>7.8057999999999996</v>
      </c>
      <c r="F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"/>
      <c r="H53"/>
      <c r="I53"/>
    </row>
    <row r="54" spans="1:9" x14ac:dyDescent="0.25">
      <c r="A54" s="29">
        <v>45775</v>
      </c>
      <c r="B54" s="47">
        <v>4</v>
      </c>
      <c r="C54" s="47">
        <v>1</v>
      </c>
      <c r="D54" s="47">
        <v>5</v>
      </c>
      <c r="E54" s="37">
        <v>8.0218000000000007</v>
      </c>
      <c r="F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"/>
      <c r="H54"/>
      <c r="I54"/>
    </row>
    <row r="55" spans="1:9" x14ac:dyDescent="0.25">
      <c r="A55" s="29">
        <v>45775</v>
      </c>
      <c r="B55" s="47">
        <v>4</v>
      </c>
      <c r="C55" s="47">
        <v>1</v>
      </c>
      <c r="D55" s="47">
        <v>6</v>
      </c>
      <c r="E55" s="37">
        <v>9.0577000000000005</v>
      </c>
      <c r="F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"/>
      <c r="H55"/>
      <c r="I55"/>
    </row>
    <row r="56" spans="1:9" x14ac:dyDescent="0.25">
      <c r="A56" s="29">
        <v>45775</v>
      </c>
      <c r="B56" s="47">
        <v>4</v>
      </c>
      <c r="C56" s="47">
        <v>1</v>
      </c>
      <c r="D56" s="47">
        <v>7</v>
      </c>
      <c r="E56" s="37">
        <v>9.5368999999999993</v>
      </c>
      <c r="F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"/>
      <c r="H56"/>
      <c r="I56"/>
    </row>
    <row r="57" spans="1:9" x14ac:dyDescent="0.25">
      <c r="A57" s="29">
        <v>45775</v>
      </c>
      <c r="B57" s="47">
        <v>4</v>
      </c>
      <c r="C57" s="47">
        <v>1</v>
      </c>
      <c r="D57" s="47">
        <v>8</v>
      </c>
      <c r="E57" s="37">
        <v>8.6953999999999994</v>
      </c>
      <c r="F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"/>
      <c r="H57"/>
      <c r="I57"/>
    </row>
    <row r="58" spans="1:9" x14ac:dyDescent="0.25">
      <c r="A58" s="29">
        <v>45775</v>
      </c>
      <c r="B58" s="47">
        <v>4</v>
      </c>
      <c r="C58" s="47">
        <v>1</v>
      </c>
      <c r="D58" s="47">
        <v>9</v>
      </c>
      <c r="E58" s="37">
        <v>0.42709999999999998</v>
      </c>
      <c r="F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"/>
      <c r="H58"/>
      <c r="I58"/>
    </row>
    <row r="59" spans="1:9" x14ac:dyDescent="0.25">
      <c r="A59" s="29">
        <v>45775</v>
      </c>
      <c r="B59" s="47">
        <v>4</v>
      </c>
      <c r="C59" s="47">
        <v>1</v>
      </c>
      <c r="D59" s="47">
        <v>10</v>
      </c>
      <c r="E59" s="37">
        <v>2.3357999999999999</v>
      </c>
      <c r="F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"/>
      <c r="H59"/>
      <c r="I59"/>
    </row>
    <row r="60" spans="1:9" x14ac:dyDescent="0.25">
      <c r="A60" s="29">
        <v>45775</v>
      </c>
      <c r="B60" s="47">
        <v>4</v>
      </c>
      <c r="C60" s="47">
        <v>1</v>
      </c>
      <c r="D60" s="47">
        <v>11</v>
      </c>
      <c r="E60" s="37">
        <v>-3.9112</v>
      </c>
      <c r="F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"/>
      <c r="H60"/>
      <c r="I60"/>
    </row>
    <row r="61" spans="1:9" x14ac:dyDescent="0.25">
      <c r="A61" s="29">
        <v>45775</v>
      </c>
      <c r="B61" s="47">
        <v>4</v>
      </c>
      <c r="C61" s="47">
        <v>1</v>
      </c>
      <c r="D61" s="47">
        <v>12</v>
      </c>
      <c r="E61" s="37">
        <v>-8.0411000000000001</v>
      </c>
      <c r="F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"/>
      <c r="H61"/>
      <c r="I61"/>
    </row>
    <row r="62" spans="1:9" x14ac:dyDescent="0.25">
      <c r="A62" s="29">
        <v>45775</v>
      </c>
      <c r="B62" s="47">
        <v>4</v>
      </c>
      <c r="C62" s="47">
        <v>1</v>
      </c>
      <c r="D62" s="47">
        <v>13</v>
      </c>
      <c r="E62" s="37">
        <v>-6.5143000000000004</v>
      </c>
      <c r="F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"/>
      <c r="H62"/>
      <c r="I62"/>
    </row>
    <row r="63" spans="1:9" x14ac:dyDescent="0.25">
      <c r="A63" s="29">
        <v>45775</v>
      </c>
      <c r="B63" s="47">
        <v>4</v>
      </c>
      <c r="C63" s="47">
        <v>1</v>
      </c>
      <c r="D63" s="47">
        <v>14</v>
      </c>
      <c r="E63" s="37">
        <v>-9.9718</v>
      </c>
      <c r="F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"/>
      <c r="H63"/>
      <c r="I63"/>
    </row>
    <row r="64" spans="1:9" x14ac:dyDescent="0.25">
      <c r="A64" s="29">
        <v>45775</v>
      </c>
      <c r="B64" s="47">
        <v>4</v>
      </c>
      <c r="C64" s="47">
        <v>1</v>
      </c>
      <c r="D64" s="47">
        <v>15</v>
      </c>
      <c r="E64" s="37">
        <v>-11.5067</v>
      </c>
      <c r="F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"/>
      <c r="H64"/>
      <c r="I64"/>
    </row>
    <row r="65" spans="1:9" x14ac:dyDescent="0.25">
      <c r="A65" s="29">
        <v>45775</v>
      </c>
      <c r="B65" s="47">
        <v>4</v>
      </c>
      <c r="C65" s="47">
        <v>1</v>
      </c>
      <c r="D65" s="47">
        <v>16</v>
      </c>
      <c r="E65" s="37">
        <v>-10.7843</v>
      </c>
      <c r="F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"/>
      <c r="H65"/>
      <c r="I65"/>
    </row>
    <row r="66" spans="1:9" x14ac:dyDescent="0.25">
      <c r="A66" s="29">
        <v>45775</v>
      </c>
      <c r="B66" s="47">
        <v>4</v>
      </c>
      <c r="C66" s="47">
        <v>1</v>
      </c>
      <c r="D66" s="47">
        <v>17</v>
      </c>
      <c r="E66" s="37">
        <v>7.2172000000000001</v>
      </c>
      <c r="F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"/>
      <c r="H66"/>
      <c r="I66"/>
    </row>
    <row r="67" spans="1:9" x14ac:dyDescent="0.25">
      <c r="A67" s="29">
        <v>45775</v>
      </c>
      <c r="B67" s="47">
        <v>4</v>
      </c>
      <c r="C67" s="47">
        <v>1</v>
      </c>
      <c r="D67" s="47">
        <v>18</v>
      </c>
      <c r="E67" s="37">
        <v>8.6248000000000005</v>
      </c>
      <c r="F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"/>
      <c r="H67"/>
      <c r="I67"/>
    </row>
    <row r="68" spans="1:9" x14ac:dyDescent="0.25">
      <c r="A68" s="29">
        <v>45775</v>
      </c>
      <c r="B68" s="47">
        <v>4</v>
      </c>
      <c r="C68" s="47">
        <v>1</v>
      </c>
      <c r="D68" s="47">
        <v>19</v>
      </c>
      <c r="E68" s="37">
        <v>30.596800000000002</v>
      </c>
      <c r="F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"/>
      <c r="H68"/>
      <c r="I68"/>
    </row>
    <row r="69" spans="1:9" x14ac:dyDescent="0.25">
      <c r="A69" s="29">
        <v>45775</v>
      </c>
      <c r="B69" s="47">
        <v>4</v>
      </c>
      <c r="C69" s="47">
        <v>1</v>
      </c>
      <c r="D69" s="47">
        <v>20</v>
      </c>
      <c r="E69" s="37">
        <v>29.048400000000001</v>
      </c>
      <c r="F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"/>
      <c r="H69"/>
      <c r="I69"/>
    </row>
    <row r="70" spans="1:9" x14ac:dyDescent="0.25">
      <c r="A70" s="29">
        <v>45775</v>
      </c>
      <c r="B70" s="47">
        <v>4</v>
      </c>
      <c r="C70" s="47">
        <v>1</v>
      </c>
      <c r="D70" s="47">
        <v>21</v>
      </c>
      <c r="E70" s="37">
        <v>26.949300000000001</v>
      </c>
      <c r="F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"/>
      <c r="H70"/>
      <c r="I70"/>
    </row>
    <row r="71" spans="1:9" x14ac:dyDescent="0.25">
      <c r="A71" s="29">
        <v>45775</v>
      </c>
      <c r="B71" s="47">
        <v>4</v>
      </c>
      <c r="C71" s="47">
        <v>1</v>
      </c>
      <c r="D71" s="47">
        <v>22</v>
      </c>
      <c r="E71" s="37">
        <v>26.8734</v>
      </c>
      <c r="F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"/>
      <c r="H71"/>
      <c r="I71"/>
    </row>
    <row r="72" spans="1:9" x14ac:dyDescent="0.25">
      <c r="A72" s="29">
        <v>45775</v>
      </c>
      <c r="B72" s="47">
        <v>4</v>
      </c>
      <c r="C72" s="47">
        <v>1</v>
      </c>
      <c r="D72" s="47">
        <v>23</v>
      </c>
      <c r="E72" s="37">
        <v>27.182099999999998</v>
      </c>
      <c r="F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"/>
      <c r="H72"/>
      <c r="I72"/>
    </row>
    <row r="73" spans="1:9" x14ac:dyDescent="0.25">
      <c r="A73" s="29">
        <v>45775</v>
      </c>
      <c r="B73" s="47">
        <v>4</v>
      </c>
      <c r="C73" s="47">
        <v>1</v>
      </c>
      <c r="D73" s="47">
        <v>24</v>
      </c>
      <c r="E73" s="37">
        <v>11.3573</v>
      </c>
      <c r="F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3"/>
      <c r="H73"/>
      <c r="I73"/>
    </row>
    <row r="74" spans="1:9" x14ac:dyDescent="0.25">
      <c r="A74" s="29">
        <v>45776</v>
      </c>
      <c r="B74" s="47">
        <v>4</v>
      </c>
      <c r="C74" s="47">
        <v>2</v>
      </c>
      <c r="D74" s="47">
        <v>1</v>
      </c>
      <c r="E74" s="37">
        <v>20.862200000000001</v>
      </c>
      <c r="F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4"/>
      <c r="H74"/>
      <c r="I74"/>
    </row>
    <row r="75" spans="1:9" x14ac:dyDescent="0.25">
      <c r="A75" s="29">
        <v>45776</v>
      </c>
      <c r="B75" s="47">
        <v>4</v>
      </c>
      <c r="C75" s="47">
        <v>2</v>
      </c>
      <c r="D75" s="47">
        <v>2</v>
      </c>
      <c r="E75" s="37">
        <v>9.9598999999999993</v>
      </c>
      <c r="F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5"/>
      <c r="H75"/>
      <c r="I75"/>
    </row>
    <row r="76" spans="1:9" x14ac:dyDescent="0.25">
      <c r="A76" s="29">
        <v>45776</v>
      </c>
      <c r="B76" s="47">
        <v>4</v>
      </c>
      <c r="C76" s="47">
        <v>2</v>
      </c>
      <c r="D76" s="47">
        <v>3</v>
      </c>
      <c r="E76" s="37">
        <v>27.628499999999999</v>
      </c>
      <c r="F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6"/>
      <c r="H76"/>
      <c r="I76"/>
    </row>
    <row r="77" spans="1:9" x14ac:dyDescent="0.25">
      <c r="A77" s="29">
        <v>45776</v>
      </c>
      <c r="B77" s="47">
        <v>4</v>
      </c>
      <c r="C77" s="47">
        <v>2</v>
      </c>
      <c r="D77" s="47">
        <v>4</v>
      </c>
      <c r="E77" s="37">
        <v>24.7759</v>
      </c>
      <c r="F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7"/>
      <c r="H77"/>
      <c r="I77"/>
    </row>
    <row r="78" spans="1:9" x14ac:dyDescent="0.25">
      <c r="A78" s="29">
        <v>45776</v>
      </c>
      <c r="B78" s="47">
        <v>4</v>
      </c>
      <c r="C78" s="47">
        <v>2</v>
      </c>
      <c r="D78" s="47">
        <v>5</v>
      </c>
      <c r="E78" s="37">
        <v>25.2</v>
      </c>
      <c r="F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8"/>
      <c r="H78"/>
      <c r="I78"/>
    </row>
    <row r="79" spans="1:9" x14ac:dyDescent="0.25">
      <c r="A79" s="29">
        <v>45776</v>
      </c>
      <c r="B79" s="47">
        <v>4</v>
      </c>
      <c r="C79" s="47">
        <v>2</v>
      </c>
      <c r="D79" s="47">
        <v>6</v>
      </c>
      <c r="E79" s="37">
        <v>31.036200000000001</v>
      </c>
      <c r="F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9"/>
      <c r="H79"/>
      <c r="I79"/>
    </row>
    <row r="80" spans="1:9" x14ac:dyDescent="0.25">
      <c r="A80" s="29">
        <v>45776</v>
      </c>
      <c r="B80" s="47">
        <v>4</v>
      </c>
      <c r="C80" s="47">
        <v>2</v>
      </c>
      <c r="D80" s="47">
        <v>7</v>
      </c>
      <c r="E80" s="37">
        <v>24.3371</v>
      </c>
      <c r="F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0"/>
      <c r="H80"/>
      <c r="I80"/>
    </row>
    <row r="81" spans="1:9" x14ac:dyDescent="0.25">
      <c r="A81" s="29">
        <v>45776</v>
      </c>
      <c r="B81" s="47">
        <v>4</v>
      </c>
      <c r="C81" s="47">
        <v>2</v>
      </c>
      <c r="D81" s="47">
        <v>8</v>
      </c>
      <c r="E81" s="37">
        <v>8.6007999999999996</v>
      </c>
      <c r="F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1"/>
      <c r="H81"/>
      <c r="I81"/>
    </row>
    <row r="82" spans="1:9" x14ac:dyDescent="0.25">
      <c r="A82" s="29">
        <v>45776</v>
      </c>
      <c r="B82" s="47">
        <v>4</v>
      </c>
      <c r="C82" s="47">
        <v>2</v>
      </c>
      <c r="D82" s="47">
        <v>9</v>
      </c>
      <c r="E82" s="37">
        <v>-0.52170000000000005</v>
      </c>
      <c r="F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2"/>
      <c r="H82"/>
      <c r="I82"/>
    </row>
    <row r="83" spans="1:9" x14ac:dyDescent="0.25">
      <c r="A83" s="29">
        <v>45776</v>
      </c>
      <c r="B83" s="47">
        <v>4</v>
      </c>
      <c r="C83" s="47">
        <v>2</v>
      </c>
      <c r="D83" s="47">
        <v>10</v>
      </c>
      <c r="E83" s="37">
        <v>-1.8314999999999999</v>
      </c>
      <c r="F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3"/>
      <c r="H83"/>
      <c r="I83"/>
    </row>
    <row r="84" spans="1:9" x14ac:dyDescent="0.25">
      <c r="A84" s="29">
        <v>45776</v>
      </c>
      <c r="B84" s="47">
        <v>4</v>
      </c>
      <c r="C84" s="47">
        <v>2</v>
      </c>
      <c r="D84" s="47">
        <v>11</v>
      </c>
      <c r="E84" s="37">
        <v>-3.5487000000000002</v>
      </c>
      <c r="F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4"/>
      <c r="H84"/>
      <c r="I84"/>
    </row>
    <row r="85" spans="1:9" x14ac:dyDescent="0.25">
      <c r="A85" s="29">
        <v>45776</v>
      </c>
      <c r="B85" s="47">
        <v>4</v>
      </c>
      <c r="C85" s="47">
        <v>2</v>
      </c>
      <c r="D85" s="47">
        <v>12</v>
      </c>
      <c r="E85" s="37">
        <v>-9.5257000000000005</v>
      </c>
      <c r="F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5"/>
      <c r="H85"/>
      <c r="I85"/>
    </row>
    <row r="86" spans="1:9" x14ac:dyDescent="0.25">
      <c r="A86" s="29">
        <v>45776</v>
      </c>
      <c r="B86" s="47">
        <v>4</v>
      </c>
      <c r="C86" s="47">
        <v>2</v>
      </c>
      <c r="D86" s="47">
        <v>13</v>
      </c>
      <c r="E86" s="37">
        <v>-13.521000000000001</v>
      </c>
      <c r="F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6"/>
      <c r="H86"/>
      <c r="I86"/>
    </row>
    <row r="87" spans="1:9" x14ac:dyDescent="0.25">
      <c r="A87" s="29">
        <v>45776</v>
      </c>
      <c r="B87" s="47">
        <v>4</v>
      </c>
      <c r="C87" s="47">
        <v>2</v>
      </c>
      <c r="D87" s="47">
        <v>14</v>
      </c>
      <c r="E87" s="37">
        <v>-14.0596</v>
      </c>
      <c r="F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7"/>
      <c r="H87"/>
      <c r="I87"/>
    </row>
    <row r="88" spans="1:9" x14ac:dyDescent="0.25">
      <c r="A88" s="29">
        <v>45776</v>
      </c>
      <c r="B88" s="47">
        <v>4</v>
      </c>
      <c r="C88" s="47">
        <v>2</v>
      </c>
      <c r="D88" s="47">
        <v>15</v>
      </c>
      <c r="E88" s="37">
        <v>-8.8793000000000006</v>
      </c>
      <c r="F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8"/>
      <c r="H88"/>
      <c r="I88"/>
    </row>
    <row r="89" spans="1:9" x14ac:dyDescent="0.25">
      <c r="A89" s="29">
        <v>45776</v>
      </c>
      <c r="B89" s="47">
        <v>4</v>
      </c>
      <c r="C89" s="47">
        <v>2</v>
      </c>
      <c r="D89" s="47">
        <v>16</v>
      </c>
      <c r="E89" s="37">
        <v>-11.9793</v>
      </c>
      <c r="F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9"/>
      <c r="H89"/>
      <c r="I89"/>
    </row>
    <row r="90" spans="1:9" x14ac:dyDescent="0.25">
      <c r="A90" s="29">
        <v>45776</v>
      </c>
      <c r="B90" s="47">
        <v>4</v>
      </c>
      <c r="C90" s="47">
        <v>2</v>
      </c>
      <c r="D90" s="47">
        <v>17</v>
      </c>
      <c r="E90" s="37">
        <v>-0.1149</v>
      </c>
      <c r="F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0"/>
      <c r="H90"/>
      <c r="I90"/>
    </row>
    <row r="91" spans="1:9" x14ac:dyDescent="0.25">
      <c r="A91" s="29">
        <v>45776</v>
      </c>
      <c r="B91" s="47">
        <v>4</v>
      </c>
      <c r="C91" s="47">
        <v>2</v>
      </c>
      <c r="D91" s="47">
        <v>18</v>
      </c>
      <c r="E91" s="37">
        <v>3.7305000000000001</v>
      </c>
      <c r="F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1"/>
      <c r="H91"/>
      <c r="I91"/>
    </row>
    <row r="92" spans="1:9" x14ac:dyDescent="0.25">
      <c r="A92" s="29">
        <v>45776</v>
      </c>
      <c r="B92" s="47">
        <v>4</v>
      </c>
      <c r="C92" s="47">
        <v>2</v>
      </c>
      <c r="D92" s="47">
        <v>19</v>
      </c>
      <c r="E92" s="37">
        <v>25.8703</v>
      </c>
      <c r="F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2"/>
      <c r="H92"/>
      <c r="I92"/>
    </row>
    <row r="93" spans="1:9" x14ac:dyDescent="0.25">
      <c r="A93" s="29">
        <v>45776</v>
      </c>
      <c r="B93" s="47">
        <v>4</v>
      </c>
      <c r="C93" s="47">
        <v>2</v>
      </c>
      <c r="D93" s="47">
        <v>20</v>
      </c>
      <c r="E93" s="37">
        <v>28.694900000000001</v>
      </c>
      <c r="F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3"/>
      <c r="H93"/>
      <c r="I93"/>
    </row>
    <row r="94" spans="1:9" x14ac:dyDescent="0.25">
      <c r="A94" s="29">
        <v>45776</v>
      </c>
      <c r="B94" s="47">
        <v>4</v>
      </c>
      <c r="C94" s="47">
        <v>2</v>
      </c>
      <c r="D94" s="47">
        <v>21</v>
      </c>
      <c r="E94" s="37">
        <v>27.733599999999999</v>
      </c>
      <c r="F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4"/>
      <c r="H94"/>
      <c r="I94"/>
    </row>
    <row r="95" spans="1:9" x14ac:dyDescent="0.25">
      <c r="A95" s="29">
        <v>45776</v>
      </c>
      <c r="B95" s="47">
        <v>4</v>
      </c>
      <c r="C95" s="47">
        <v>2</v>
      </c>
      <c r="D95" s="47">
        <v>22</v>
      </c>
      <c r="E95" s="37">
        <v>25.983699999999999</v>
      </c>
      <c r="F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5"/>
      <c r="H95"/>
      <c r="I95"/>
    </row>
    <row r="96" spans="1:9" x14ac:dyDescent="0.25">
      <c r="A96" s="29">
        <v>45776</v>
      </c>
      <c r="B96" s="47">
        <v>4</v>
      </c>
      <c r="C96" s="47">
        <v>2</v>
      </c>
      <c r="D96" s="47">
        <v>23</v>
      </c>
      <c r="E96" s="37">
        <v>25.637799999999999</v>
      </c>
      <c r="F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6"/>
      <c r="H96"/>
      <c r="I96"/>
    </row>
    <row r="97" spans="1:9" x14ac:dyDescent="0.25">
      <c r="A97" s="29">
        <v>45776</v>
      </c>
      <c r="B97" s="47">
        <v>4</v>
      </c>
      <c r="C97" s="47">
        <v>2</v>
      </c>
      <c r="D97" s="47">
        <v>24</v>
      </c>
      <c r="E97" s="37">
        <v>25.124300000000002</v>
      </c>
      <c r="F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7"/>
      <c r="H97"/>
      <c r="I97"/>
    </row>
    <row r="98" spans="1:9" x14ac:dyDescent="0.25">
      <c r="A98" s="29">
        <v>45777</v>
      </c>
      <c r="B98" s="47">
        <v>4</v>
      </c>
      <c r="C98" s="47">
        <v>3</v>
      </c>
      <c r="D98" s="47">
        <v>1</v>
      </c>
      <c r="E98" s="37">
        <v>18.957999999999998</v>
      </c>
      <c r="F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8"/>
      <c r="H98"/>
      <c r="I98"/>
    </row>
    <row r="99" spans="1:9" x14ac:dyDescent="0.25">
      <c r="A99" s="29">
        <v>45777</v>
      </c>
      <c r="B99" s="47">
        <v>4</v>
      </c>
      <c r="C99" s="47">
        <v>3</v>
      </c>
      <c r="D99" s="47">
        <v>2</v>
      </c>
      <c r="E99" s="37">
        <v>17.268000000000001</v>
      </c>
      <c r="F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9"/>
      <c r="H99"/>
      <c r="I99"/>
    </row>
    <row r="100" spans="1:9" x14ac:dyDescent="0.25">
      <c r="A100" s="29">
        <v>45777</v>
      </c>
      <c r="B100" s="47">
        <v>4</v>
      </c>
      <c r="C100" s="47">
        <v>3</v>
      </c>
      <c r="D100" s="47">
        <v>3</v>
      </c>
      <c r="E100" s="37">
        <v>17.975200000000001</v>
      </c>
      <c r="F1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0"/>
      <c r="H100"/>
      <c r="I100"/>
    </row>
    <row r="101" spans="1:9" x14ac:dyDescent="0.25">
      <c r="A101" s="29">
        <v>45777</v>
      </c>
      <c r="B101" s="47">
        <v>4</v>
      </c>
      <c r="C101" s="47">
        <v>3</v>
      </c>
      <c r="D101" s="47">
        <v>4</v>
      </c>
      <c r="E101" s="37">
        <v>18.746500000000001</v>
      </c>
      <c r="F1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1"/>
      <c r="H101"/>
      <c r="I101"/>
    </row>
    <row r="102" spans="1:9" x14ac:dyDescent="0.25">
      <c r="A102" s="29">
        <v>45777</v>
      </c>
      <c r="B102" s="47">
        <v>4</v>
      </c>
      <c r="C102" s="47">
        <v>3</v>
      </c>
      <c r="D102" s="47">
        <v>5</v>
      </c>
      <c r="E102" s="37">
        <v>18.861000000000001</v>
      </c>
      <c r="F1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2"/>
      <c r="H102"/>
      <c r="I102"/>
    </row>
    <row r="103" spans="1:9" x14ac:dyDescent="0.25">
      <c r="A103" s="29">
        <v>45777</v>
      </c>
      <c r="B103" s="47">
        <v>4</v>
      </c>
      <c r="C103" s="47">
        <v>3</v>
      </c>
      <c r="D103" s="47">
        <v>6</v>
      </c>
      <c r="E103" s="37">
        <v>23.431000000000001</v>
      </c>
      <c r="F1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3"/>
      <c r="H103"/>
      <c r="I103"/>
    </row>
    <row r="104" spans="1:9" x14ac:dyDescent="0.25">
      <c r="A104" s="29">
        <v>45777</v>
      </c>
      <c r="B104" s="47">
        <v>4</v>
      </c>
      <c r="C104" s="47">
        <v>3</v>
      </c>
      <c r="D104" s="47">
        <v>7</v>
      </c>
      <c r="E104" s="37">
        <v>20.115300000000001</v>
      </c>
      <c r="F1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4"/>
      <c r="H104"/>
      <c r="I104"/>
    </row>
    <row r="105" spans="1:9" x14ac:dyDescent="0.25">
      <c r="A105" s="29">
        <v>45777</v>
      </c>
      <c r="B105" s="47">
        <v>4</v>
      </c>
      <c r="C105" s="47">
        <v>3</v>
      </c>
      <c r="D105" s="47">
        <v>8</v>
      </c>
      <c r="E105" s="37">
        <v>18.2804</v>
      </c>
      <c r="F1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5"/>
      <c r="H105"/>
      <c r="I105"/>
    </row>
    <row r="106" spans="1:9" x14ac:dyDescent="0.25">
      <c r="A106" s="29">
        <v>45777</v>
      </c>
      <c r="B106" s="47">
        <v>4</v>
      </c>
      <c r="C106" s="47">
        <v>3</v>
      </c>
      <c r="D106" s="47">
        <v>9</v>
      </c>
      <c r="E106" s="37">
        <v>14.2212</v>
      </c>
      <c r="F1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6"/>
      <c r="H106"/>
      <c r="I106"/>
    </row>
    <row r="107" spans="1:9" x14ac:dyDescent="0.25">
      <c r="A107" s="29">
        <v>45777</v>
      </c>
      <c r="B107" s="47">
        <v>4</v>
      </c>
      <c r="C107" s="47">
        <v>3</v>
      </c>
      <c r="D107" s="47">
        <v>10</v>
      </c>
      <c r="E107" s="37">
        <v>12.224299999999999</v>
      </c>
      <c r="F1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7"/>
      <c r="H107"/>
      <c r="I107"/>
    </row>
    <row r="108" spans="1:9" x14ac:dyDescent="0.25">
      <c r="A108" s="29">
        <v>45777</v>
      </c>
      <c r="B108" s="47">
        <v>4</v>
      </c>
      <c r="C108" s="47">
        <v>3</v>
      </c>
      <c r="D108" s="47">
        <v>11</v>
      </c>
      <c r="E108" s="37">
        <v>14.115</v>
      </c>
      <c r="F1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8"/>
      <c r="H108"/>
      <c r="I108"/>
    </row>
    <row r="109" spans="1:9" x14ac:dyDescent="0.25">
      <c r="A109" s="29">
        <v>45777</v>
      </c>
      <c r="B109" s="47">
        <v>4</v>
      </c>
      <c r="C109" s="47">
        <v>3</v>
      </c>
      <c r="D109" s="47">
        <v>12</v>
      </c>
      <c r="E109" s="37">
        <v>13.3728</v>
      </c>
      <c r="F1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9"/>
      <c r="H109"/>
      <c r="I109"/>
    </row>
    <row r="110" spans="1:9" x14ac:dyDescent="0.25">
      <c r="A110" s="29">
        <v>45777</v>
      </c>
      <c r="B110" s="47">
        <v>4</v>
      </c>
      <c r="C110" s="47">
        <v>3</v>
      </c>
      <c r="D110" s="47">
        <v>13</v>
      </c>
      <c r="E110" s="37">
        <v>11.5114</v>
      </c>
      <c r="F1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0"/>
      <c r="H110"/>
      <c r="I110"/>
    </row>
    <row r="111" spans="1:9" x14ac:dyDescent="0.25">
      <c r="A111" s="29">
        <v>45777</v>
      </c>
      <c r="B111" s="47">
        <v>4</v>
      </c>
      <c r="C111" s="47">
        <v>3</v>
      </c>
      <c r="D111" s="47">
        <v>14</v>
      </c>
      <c r="E111" s="37">
        <v>11.251200000000001</v>
      </c>
      <c r="F1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1"/>
      <c r="H111"/>
      <c r="I111"/>
    </row>
    <row r="112" spans="1:9" x14ac:dyDescent="0.25">
      <c r="A112" s="29">
        <v>45777</v>
      </c>
      <c r="B112" s="47">
        <v>4</v>
      </c>
      <c r="C112" s="47">
        <v>3</v>
      </c>
      <c r="D112" s="47">
        <v>15</v>
      </c>
      <c r="E112" s="37">
        <v>11.4993</v>
      </c>
      <c r="F1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2"/>
      <c r="H112"/>
      <c r="I112"/>
    </row>
    <row r="113" spans="1:9" x14ac:dyDescent="0.25">
      <c r="A113" s="29">
        <v>45777</v>
      </c>
      <c r="B113" s="47">
        <v>4</v>
      </c>
      <c r="C113" s="47">
        <v>3</v>
      </c>
      <c r="D113" s="47">
        <v>16</v>
      </c>
      <c r="E113" s="37">
        <v>13.513199999999999</v>
      </c>
      <c r="F1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3"/>
      <c r="H113"/>
      <c r="I113"/>
    </row>
    <row r="114" spans="1:9" x14ac:dyDescent="0.25">
      <c r="A114" s="29">
        <v>45777</v>
      </c>
      <c r="B114" s="47">
        <v>4</v>
      </c>
      <c r="C114" s="47">
        <v>3</v>
      </c>
      <c r="D114" s="47">
        <v>17</v>
      </c>
      <c r="E114" s="37">
        <v>12.0311</v>
      </c>
      <c r="F1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4"/>
      <c r="H114"/>
      <c r="I114"/>
    </row>
    <row r="115" spans="1:9" x14ac:dyDescent="0.25">
      <c r="A115" s="29">
        <v>45777</v>
      </c>
      <c r="B115" s="47">
        <v>4</v>
      </c>
      <c r="C115" s="47">
        <v>3</v>
      </c>
      <c r="D115" s="47">
        <v>18</v>
      </c>
      <c r="E115" s="37">
        <v>24.790099999999999</v>
      </c>
      <c r="F1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5"/>
      <c r="H115"/>
      <c r="I115"/>
    </row>
    <row r="116" spans="1:9" x14ac:dyDescent="0.25">
      <c r="A116" s="29">
        <v>45777</v>
      </c>
      <c r="B116" s="47">
        <v>4</v>
      </c>
      <c r="C116" s="47">
        <v>3</v>
      </c>
      <c r="D116" s="47">
        <v>19</v>
      </c>
      <c r="E116" s="37">
        <v>34.384399999999999</v>
      </c>
      <c r="F1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6"/>
      <c r="H116"/>
      <c r="I116"/>
    </row>
    <row r="117" spans="1:9" x14ac:dyDescent="0.25">
      <c r="A117" s="29">
        <v>45777</v>
      </c>
      <c r="B117" s="47">
        <v>4</v>
      </c>
      <c r="C117" s="47">
        <v>3</v>
      </c>
      <c r="D117" s="47">
        <v>20</v>
      </c>
      <c r="E117" s="37">
        <v>30.911899999999999</v>
      </c>
      <c r="F1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7"/>
      <c r="H117"/>
      <c r="I117"/>
    </row>
    <row r="118" spans="1:9" x14ac:dyDescent="0.25">
      <c r="A118" s="29">
        <v>45777</v>
      </c>
      <c r="B118" s="47">
        <v>4</v>
      </c>
      <c r="C118" s="47">
        <v>3</v>
      </c>
      <c r="D118" s="47">
        <v>21</v>
      </c>
      <c r="E118" s="37">
        <v>30.247900000000001</v>
      </c>
      <c r="F1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8"/>
      <c r="H118"/>
      <c r="I118"/>
    </row>
    <row r="119" spans="1:9" x14ac:dyDescent="0.25">
      <c r="A119" s="29">
        <v>45777</v>
      </c>
      <c r="B119" s="47">
        <v>4</v>
      </c>
      <c r="C119" s="47">
        <v>3</v>
      </c>
      <c r="D119" s="47">
        <v>22</v>
      </c>
      <c r="E119" s="37">
        <v>30.2928</v>
      </c>
      <c r="F1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9"/>
      <c r="H119"/>
      <c r="I119"/>
    </row>
    <row r="120" spans="1:9" x14ac:dyDescent="0.25">
      <c r="A120" s="29">
        <v>45777</v>
      </c>
      <c r="B120" s="47">
        <v>4</v>
      </c>
      <c r="C120" s="47">
        <v>3</v>
      </c>
      <c r="D120" s="47">
        <v>23</v>
      </c>
      <c r="E120" s="37">
        <v>28.103899999999999</v>
      </c>
      <c r="F1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0"/>
      <c r="H120"/>
      <c r="I120"/>
    </row>
    <row r="121" spans="1:9" x14ac:dyDescent="0.25">
      <c r="A121" s="29">
        <v>45777</v>
      </c>
      <c r="B121" s="47">
        <v>4</v>
      </c>
      <c r="C121" s="47">
        <v>3</v>
      </c>
      <c r="D121" s="47">
        <v>24</v>
      </c>
      <c r="E121" s="37">
        <v>31.709</v>
      </c>
      <c r="F1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1"/>
      <c r="H121"/>
      <c r="I121"/>
    </row>
    <row r="122" spans="1:9" x14ac:dyDescent="0.25">
      <c r="A122" s="29">
        <v>45778</v>
      </c>
      <c r="B122" s="47">
        <v>5</v>
      </c>
      <c r="C122" s="47">
        <v>4</v>
      </c>
      <c r="D122" s="47">
        <v>1</v>
      </c>
      <c r="E122" s="37">
        <v>28.290600000000001</v>
      </c>
      <c r="F1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2"/>
      <c r="H122"/>
      <c r="I122"/>
    </row>
    <row r="123" spans="1:9" x14ac:dyDescent="0.25">
      <c r="A123" s="29">
        <v>45778</v>
      </c>
      <c r="B123" s="47">
        <v>5</v>
      </c>
      <c r="C123" s="47">
        <v>4</v>
      </c>
      <c r="D123" s="47">
        <v>2</v>
      </c>
      <c r="E123" s="37">
        <v>28.325700000000001</v>
      </c>
      <c r="F1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3"/>
      <c r="H123"/>
      <c r="I123"/>
    </row>
    <row r="124" spans="1:9" x14ac:dyDescent="0.25">
      <c r="A124" s="29">
        <v>45778</v>
      </c>
      <c r="B124" s="47">
        <v>5</v>
      </c>
      <c r="C124" s="47">
        <v>4</v>
      </c>
      <c r="D124" s="47">
        <v>3</v>
      </c>
      <c r="E124" s="37">
        <v>30.093599999999999</v>
      </c>
      <c r="F1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4"/>
      <c r="H124"/>
      <c r="I124"/>
    </row>
    <row r="125" spans="1:9" x14ac:dyDescent="0.25">
      <c r="A125" s="29">
        <v>45778</v>
      </c>
      <c r="B125" s="47">
        <v>5</v>
      </c>
      <c r="C125" s="47">
        <v>4</v>
      </c>
      <c r="D125" s="47">
        <v>4</v>
      </c>
      <c r="E125" s="37">
        <v>29.715199999999999</v>
      </c>
      <c r="F1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5"/>
      <c r="H125"/>
      <c r="I125"/>
    </row>
    <row r="126" spans="1:9" x14ac:dyDescent="0.25">
      <c r="A126" s="29">
        <v>45778</v>
      </c>
      <c r="B126" s="47">
        <v>5</v>
      </c>
      <c r="C126" s="47">
        <v>4</v>
      </c>
      <c r="D126" s="47">
        <v>5</v>
      </c>
      <c r="E126" s="37">
        <v>31.5764</v>
      </c>
      <c r="F1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6"/>
      <c r="H126"/>
      <c r="I126"/>
    </row>
    <row r="127" spans="1:9" x14ac:dyDescent="0.25">
      <c r="A127" s="29">
        <v>45778</v>
      </c>
      <c r="B127" s="47">
        <v>5</v>
      </c>
      <c r="C127" s="47">
        <v>4</v>
      </c>
      <c r="D127" s="47">
        <v>6</v>
      </c>
      <c r="E127" s="37">
        <v>40.310200000000002</v>
      </c>
      <c r="F1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7"/>
      <c r="H127"/>
      <c r="I127"/>
    </row>
    <row r="128" spans="1:9" x14ac:dyDescent="0.25">
      <c r="A128" s="29">
        <v>45778</v>
      </c>
      <c r="B128" s="47">
        <v>5</v>
      </c>
      <c r="C128" s="47">
        <v>4</v>
      </c>
      <c r="D128" s="47">
        <v>7</v>
      </c>
      <c r="E128" s="37">
        <v>30.839500000000001</v>
      </c>
      <c r="F1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8"/>
      <c r="H128"/>
      <c r="I128"/>
    </row>
    <row r="129" spans="1:9" x14ac:dyDescent="0.25">
      <c r="A129" s="29">
        <v>45778</v>
      </c>
      <c r="B129" s="47">
        <v>5</v>
      </c>
      <c r="C129" s="47">
        <v>4</v>
      </c>
      <c r="D129" s="47">
        <v>8</v>
      </c>
      <c r="E129" s="37">
        <v>19.867799999999999</v>
      </c>
      <c r="F1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9"/>
      <c r="H129"/>
      <c r="I129"/>
    </row>
    <row r="130" spans="1:9" x14ac:dyDescent="0.25">
      <c r="A130" s="29">
        <v>45778</v>
      </c>
      <c r="B130" s="47">
        <v>5</v>
      </c>
      <c r="C130" s="47">
        <v>4</v>
      </c>
      <c r="D130" s="47">
        <v>9</v>
      </c>
      <c r="E130" s="37">
        <v>15.447100000000001</v>
      </c>
      <c r="F1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0"/>
      <c r="H130"/>
      <c r="I130"/>
    </row>
    <row r="131" spans="1:9" x14ac:dyDescent="0.25">
      <c r="A131" s="29">
        <v>45778</v>
      </c>
      <c r="B131" s="47">
        <v>5</v>
      </c>
      <c r="C131" s="47">
        <v>4</v>
      </c>
      <c r="D131" s="47">
        <v>10</v>
      </c>
      <c r="E131" s="37">
        <v>16.8201</v>
      </c>
      <c r="F1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1"/>
      <c r="H131"/>
      <c r="I131"/>
    </row>
    <row r="132" spans="1:9" x14ac:dyDescent="0.25">
      <c r="A132" s="29">
        <v>45778</v>
      </c>
      <c r="B132" s="47">
        <v>5</v>
      </c>
      <c r="C132" s="47">
        <v>4</v>
      </c>
      <c r="D132" s="47">
        <v>11</v>
      </c>
      <c r="E132" s="37">
        <v>15.056699999999999</v>
      </c>
      <c r="F1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2"/>
      <c r="H132"/>
      <c r="I132"/>
    </row>
    <row r="133" spans="1:9" x14ac:dyDescent="0.25">
      <c r="A133" s="29">
        <v>45778</v>
      </c>
      <c r="B133" s="47">
        <v>5</v>
      </c>
      <c r="C133" s="47">
        <v>4</v>
      </c>
      <c r="D133" s="47">
        <v>12</v>
      </c>
      <c r="E133" s="37">
        <v>13.3223</v>
      </c>
      <c r="F1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3"/>
      <c r="H133"/>
      <c r="I133"/>
    </row>
    <row r="134" spans="1:9" x14ac:dyDescent="0.25">
      <c r="A134" s="29">
        <v>45778</v>
      </c>
      <c r="B134" s="47">
        <v>5</v>
      </c>
      <c r="C134" s="47">
        <v>4</v>
      </c>
      <c r="D134" s="47">
        <v>13</v>
      </c>
      <c r="E134" s="37">
        <v>9.7796000000000003</v>
      </c>
      <c r="F1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4"/>
      <c r="H134"/>
      <c r="I134"/>
    </row>
    <row r="135" spans="1:9" x14ac:dyDescent="0.25">
      <c r="A135" s="29">
        <v>45778</v>
      </c>
      <c r="B135" s="47">
        <v>5</v>
      </c>
      <c r="C135" s="47">
        <v>4</v>
      </c>
      <c r="D135" s="47">
        <v>14</v>
      </c>
      <c r="E135" s="37">
        <v>6.125</v>
      </c>
      <c r="F1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5"/>
      <c r="H135"/>
      <c r="I135"/>
    </row>
    <row r="136" spans="1:9" x14ac:dyDescent="0.25">
      <c r="A136" s="29">
        <v>45778</v>
      </c>
      <c r="B136" s="47">
        <v>5</v>
      </c>
      <c r="C136" s="47">
        <v>4</v>
      </c>
      <c r="D136" s="47">
        <v>15</v>
      </c>
      <c r="E136" s="37">
        <v>5.9726999999999997</v>
      </c>
      <c r="F1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6"/>
      <c r="H136"/>
      <c r="I136"/>
    </row>
    <row r="137" spans="1:9" x14ac:dyDescent="0.25">
      <c r="A137" s="29">
        <v>45778</v>
      </c>
      <c r="B137" s="47">
        <v>5</v>
      </c>
      <c r="C137" s="47">
        <v>4</v>
      </c>
      <c r="D137" s="47">
        <v>16</v>
      </c>
      <c r="E137" s="37">
        <v>14.909700000000001</v>
      </c>
      <c r="F13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7"/>
      <c r="H137"/>
      <c r="I137"/>
    </row>
    <row r="138" spans="1:9" x14ac:dyDescent="0.25">
      <c r="A138" s="29">
        <v>45778</v>
      </c>
      <c r="B138" s="47">
        <v>5</v>
      </c>
      <c r="C138" s="47">
        <v>4</v>
      </c>
      <c r="D138" s="47">
        <v>17</v>
      </c>
      <c r="E138" s="37">
        <v>163.97479999999999</v>
      </c>
      <c r="F13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8"/>
      <c r="H138"/>
      <c r="I138"/>
    </row>
    <row r="139" spans="1:9" x14ac:dyDescent="0.25">
      <c r="A139" s="29">
        <v>45778</v>
      </c>
      <c r="B139" s="47">
        <v>5</v>
      </c>
      <c r="C139" s="47">
        <v>4</v>
      </c>
      <c r="D139" s="47">
        <v>18</v>
      </c>
      <c r="E139" s="37">
        <v>19.4754</v>
      </c>
      <c r="F13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9"/>
      <c r="H139"/>
      <c r="I139"/>
    </row>
    <row r="140" spans="1:9" x14ac:dyDescent="0.25">
      <c r="A140" s="29">
        <v>45778</v>
      </c>
      <c r="B140" s="47">
        <v>5</v>
      </c>
      <c r="C140" s="47">
        <v>4</v>
      </c>
      <c r="D140" s="47">
        <v>19</v>
      </c>
      <c r="E140" s="37">
        <v>42.7727</v>
      </c>
      <c r="F14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40"/>
      <c r="H140"/>
      <c r="I140"/>
    </row>
    <row r="141" spans="1:9" x14ac:dyDescent="0.25">
      <c r="A141" s="29">
        <v>45778</v>
      </c>
      <c r="B141" s="47">
        <v>5</v>
      </c>
      <c r="C141" s="47">
        <v>4</v>
      </c>
      <c r="D141" s="47">
        <v>20</v>
      </c>
      <c r="E141" s="37">
        <v>38.305999999999997</v>
      </c>
      <c r="F1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1"/>
      <c r="H141"/>
      <c r="I141"/>
    </row>
    <row r="142" spans="1:9" x14ac:dyDescent="0.25">
      <c r="A142" s="29">
        <v>45778</v>
      </c>
      <c r="B142" s="47">
        <v>5</v>
      </c>
      <c r="C142" s="47">
        <v>4</v>
      </c>
      <c r="D142" s="47">
        <v>21</v>
      </c>
      <c r="E142" s="37">
        <v>38.283299999999997</v>
      </c>
      <c r="F1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2"/>
      <c r="H142"/>
      <c r="I142"/>
    </row>
    <row r="143" spans="1:9" x14ac:dyDescent="0.25">
      <c r="A143" s="29">
        <v>45778</v>
      </c>
      <c r="B143" s="47">
        <v>5</v>
      </c>
      <c r="C143" s="47">
        <v>4</v>
      </c>
      <c r="D143" s="47">
        <v>22</v>
      </c>
      <c r="E143" s="37">
        <v>29.587</v>
      </c>
      <c r="F1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3"/>
      <c r="H143"/>
      <c r="I143"/>
    </row>
    <row r="144" spans="1:9" x14ac:dyDescent="0.25">
      <c r="A144" s="29">
        <v>45778</v>
      </c>
      <c r="B144" s="47">
        <v>5</v>
      </c>
      <c r="C144" s="47">
        <v>4</v>
      </c>
      <c r="D144" s="47">
        <v>23</v>
      </c>
      <c r="E144" s="37">
        <v>42.9587</v>
      </c>
      <c r="F1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4"/>
      <c r="H144"/>
      <c r="I144"/>
    </row>
    <row r="145" spans="1:9" x14ac:dyDescent="0.25">
      <c r="A145" s="29">
        <v>45778</v>
      </c>
      <c r="B145" s="47">
        <v>5</v>
      </c>
      <c r="C145" s="47">
        <v>4</v>
      </c>
      <c r="D145" s="47">
        <v>24</v>
      </c>
      <c r="E145" s="37">
        <v>35.785800000000002</v>
      </c>
      <c r="F1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5"/>
      <c r="H145"/>
      <c r="I145"/>
    </row>
    <row r="146" spans="1:9" x14ac:dyDescent="0.25">
      <c r="A146" s="29">
        <v>45779</v>
      </c>
      <c r="B146" s="47">
        <v>5</v>
      </c>
      <c r="C146" s="47">
        <v>5</v>
      </c>
      <c r="D146" s="47">
        <v>1</v>
      </c>
      <c r="E146" s="37">
        <v>30.666799999999999</v>
      </c>
      <c r="F1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6"/>
      <c r="H146"/>
      <c r="I146"/>
    </row>
    <row r="147" spans="1:9" x14ac:dyDescent="0.25">
      <c r="A147" s="29">
        <v>45779</v>
      </c>
      <c r="B147" s="47">
        <v>5</v>
      </c>
      <c r="C147" s="47">
        <v>5</v>
      </c>
      <c r="D147" s="47">
        <v>2</v>
      </c>
      <c r="E147" s="37">
        <v>26.756900000000002</v>
      </c>
      <c r="F1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7"/>
      <c r="H147"/>
      <c r="I147"/>
    </row>
    <row r="148" spans="1:9" x14ac:dyDescent="0.25">
      <c r="A148" s="29">
        <v>45779</v>
      </c>
      <c r="B148" s="47">
        <v>5</v>
      </c>
      <c r="C148" s="47">
        <v>5</v>
      </c>
      <c r="D148" s="47">
        <v>3</v>
      </c>
      <c r="E148" s="37">
        <v>27.7362</v>
      </c>
      <c r="F1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8"/>
      <c r="H148"/>
      <c r="I148"/>
    </row>
    <row r="149" spans="1:9" x14ac:dyDescent="0.25">
      <c r="A149" s="29">
        <v>45779</v>
      </c>
      <c r="B149" s="47">
        <v>5</v>
      </c>
      <c r="C149" s="47">
        <v>5</v>
      </c>
      <c r="D149" s="47">
        <v>4</v>
      </c>
      <c r="E149" s="37">
        <v>27.9391</v>
      </c>
      <c r="F1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9"/>
      <c r="H149"/>
      <c r="I149"/>
    </row>
    <row r="150" spans="1:9" x14ac:dyDescent="0.25">
      <c r="A150" s="29">
        <v>45779</v>
      </c>
      <c r="B150" s="47">
        <v>5</v>
      </c>
      <c r="C150" s="47">
        <v>5</v>
      </c>
      <c r="D150" s="47">
        <v>5</v>
      </c>
      <c r="E150" s="37">
        <v>27.508600000000001</v>
      </c>
      <c r="F1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0"/>
      <c r="H150"/>
      <c r="I150"/>
    </row>
    <row r="151" spans="1:9" x14ac:dyDescent="0.25">
      <c r="A151" s="29">
        <v>45779</v>
      </c>
      <c r="B151" s="47">
        <v>5</v>
      </c>
      <c r="C151" s="47">
        <v>5</v>
      </c>
      <c r="D151" s="47">
        <v>6</v>
      </c>
      <c r="E151" s="37">
        <v>25.831800000000001</v>
      </c>
      <c r="F1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1"/>
      <c r="H151"/>
      <c r="I151"/>
    </row>
    <row r="152" spans="1:9" x14ac:dyDescent="0.25">
      <c r="A152" s="29">
        <v>45779</v>
      </c>
      <c r="B152" s="47">
        <v>5</v>
      </c>
      <c r="C152" s="47">
        <v>5</v>
      </c>
      <c r="D152" s="47">
        <v>7</v>
      </c>
      <c r="E152" s="37">
        <v>12.869300000000001</v>
      </c>
      <c r="F1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2"/>
      <c r="H152"/>
      <c r="I152"/>
    </row>
    <row r="153" spans="1:9" x14ac:dyDescent="0.25">
      <c r="A153" s="29">
        <v>45779</v>
      </c>
      <c r="B153" s="47">
        <v>5</v>
      </c>
      <c r="C153" s="47">
        <v>5</v>
      </c>
      <c r="D153" s="47">
        <v>8</v>
      </c>
      <c r="E153" s="37">
        <v>14.584</v>
      </c>
      <c r="F1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3"/>
      <c r="H153"/>
      <c r="I153"/>
    </row>
    <row r="154" spans="1:9" x14ac:dyDescent="0.25">
      <c r="A154" s="29">
        <v>45779</v>
      </c>
      <c r="B154" s="47">
        <v>5</v>
      </c>
      <c r="C154" s="47">
        <v>5</v>
      </c>
      <c r="D154" s="47">
        <v>9</v>
      </c>
      <c r="E154" s="37">
        <v>11.9549</v>
      </c>
      <c r="F1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4"/>
      <c r="H154"/>
      <c r="I154"/>
    </row>
    <row r="155" spans="1:9" x14ac:dyDescent="0.25">
      <c r="A155" s="29">
        <v>45779</v>
      </c>
      <c r="B155" s="47">
        <v>5</v>
      </c>
      <c r="C155" s="47">
        <v>5</v>
      </c>
      <c r="D155" s="47">
        <v>10</v>
      </c>
      <c r="E155" s="37">
        <v>12.291499999999999</v>
      </c>
      <c r="F1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5"/>
      <c r="H155"/>
      <c r="I155"/>
    </row>
    <row r="156" spans="1:9" x14ac:dyDescent="0.25">
      <c r="A156" s="29">
        <v>45779</v>
      </c>
      <c r="B156" s="47">
        <v>5</v>
      </c>
      <c r="C156" s="47">
        <v>5</v>
      </c>
      <c r="D156" s="47">
        <v>11</v>
      </c>
      <c r="E156" s="37">
        <v>10.662800000000001</v>
      </c>
      <c r="F1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6"/>
      <c r="H156"/>
      <c r="I156"/>
    </row>
    <row r="157" spans="1:9" x14ac:dyDescent="0.25">
      <c r="A157" s="29">
        <v>45779</v>
      </c>
      <c r="B157" s="47">
        <v>5</v>
      </c>
      <c r="C157" s="47">
        <v>5</v>
      </c>
      <c r="D157" s="47">
        <v>12</v>
      </c>
      <c r="E157" s="37">
        <v>9.4055999999999997</v>
      </c>
      <c r="F1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7"/>
      <c r="H157"/>
      <c r="I157"/>
    </row>
    <row r="158" spans="1:9" x14ac:dyDescent="0.25">
      <c r="A158" s="29">
        <v>45779</v>
      </c>
      <c r="B158" s="47">
        <v>5</v>
      </c>
      <c r="C158" s="47">
        <v>5</v>
      </c>
      <c r="D158" s="47">
        <v>13</v>
      </c>
      <c r="E158" s="37">
        <v>10.126200000000001</v>
      </c>
      <c r="F1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8"/>
      <c r="H158"/>
      <c r="I158"/>
    </row>
    <row r="159" spans="1:9" x14ac:dyDescent="0.25">
      <c r="A159" s="29">
        <v>45779</v>
      </c>
      <c r="B159" s="47">
        <v>5</v>
      </c>
      <c r="C159" s="47">
        <v>5</v>
      </c>
      <c r="D159" s="47">
        <v>14</v>
      </c>
      <c r="E159" s="37">
        <v>8.1676000000000002</v>
      </c>
      <c r="F1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9"/>
      <c r="H159"/>
      <c r="I159"/>
    </row>
    <row r="160" spans="1:9" x14ac:dyDescent="0.25">
      <c r="A160" s="29">
        <v>45779</v>
      </c>
      <c r="B160" s="47">
        <v>5</v>
      </c>
      <c r="C160" s="47">
        <v>5</v>
      </c>
      <c r="D160" s="47">
        <v>15</v>
      </c>
      <c r="E160" s="37">
        <v>8.0816999999999997</v>
      </c>
      <c r="F1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0"/>
      <c r="H160"/>
      <c r="I160"/>
    </row>
    <row r="161" spans="1:9" x14ac:dyDescent="0.25">
      <c r="A161" s="29">
        <v>45779</v>
      </c>
      <c r="B161" s="47">
        <v>5</v>
      </c>
      <c r="C161" s="47">
        <v>5</v>
      </c>
      <c r="D161" s="47">
        <v>16</v>
      </c>
      <c r="E161" s="37">
        <v>9.8353999999999999</v>
      </c>
      <c r="F16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1"/>
      <c r="H161"/>
      <c r="I161"/>
    </row>
    <row r="162" spans="1:9" x14ac:dyDescent="0.25">
      <c r="A162" s="29">
        <v>45779</v>
      </c>
      <c r="B162" s="47">
        <v>5</v>
      </c>
      <c r="C162" s="47">
        <v>5</v>
      </c>
      <c r="D162" s="47">
        <v>17</v>
      </c>
      <c r="E162" s="37">
        <v>13.1622</v>
      </c>
      <c r="F16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2"/>
      <c r="H162"/>
      <c r="I162"/>
    </row>
    <row r="163" spans="1:9" x14ac:dyDescent="0.25">
      <c r="A163" s="29">
        <v>45779</v>
      </c>
      <c r="B163" s="47">
        <v>5</v>
      </c>
      <c r="C163" s="47">
        <v>5</v>
      </c>
      <c r="D163" s="47">
        <v>18</v>
      </c>
      <c r="E163" s="37">
        <v>19.329999999999998</v>
      </c>
      <c r="F16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3"/>
      <c r="H163"/>
      <c r="I163"/>
    </row>
    <row r="164" spans="1:9" x14ac:dyDescent="0.25">
      <c r="A164" s="29">
        <v>45779</v>
      </c>
      <c r="B164" s="47">
        <v>5</v>
      </c>
      <c r="C164" s="47">
        <v>5</v>
      </c>
      <c r="D164" s="47">
        <v>19</v>
      </c>
      <c r="E164" s="37">
        <v>48.954799999999999</v>
      </c>
      <c r="F16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4"/>
      <c r="H164"/>
      <c r="I164"/>
    </row>
    <row r="165" spans="1:9" x14ac:dyDescent="0.25">
      <c r="A165" s="29">
        <v>45779</v>
      </c>
      <c r="B165" s="47">
        <v>5</v>
      </c>
      <c r="C165" s="47">
        <v>5</v>
      </c>
      <c r="D165" s="47">
        <v>20</v>
      </c>
      <c r="E165" s="37">
        <v>39.552</v>
      </c>
      <c r="F1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5"/>
      <c r="H165"/>
      <c r="I165"/>
    </row>
    <row r="166" spans="1:9" x14ac:dyDescent="0.25">
      <c r="A166" s="29">
        <v>45779</v>
      </c>
      <c r="B166" s="47">
        <v>5</v>
      </c>
      <c r="C166" s="47">
        <v>5</v>
      </c>
      <c r="D166" s="47">
        <v>21</v>
      </c>
      <c r="E166" s="37">
        <v>28.872399999999999</v>
      </c>
      <c r="F1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6"/>
      <c r="H166"/>
      <c r="I166"/>
    </row>
    <row r="167" spans="1:9" x14ac:dyDescent="0.25">
      <c r="A167" s="29">
        <v>45779</v>
      </c>
      <c r="B167" s="47">
        <v>5</v>
      </c>
      <c r="C167" s="47">
        <v>5</v>
      </c>
      <c r="D167" s="47">
        <v>22</v>
      </c>
      <c r="E167" s="37">
        <v>24.954000000000001</v>
      </c>
      <c r="F1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7"/>
      <c r="H167"/>
      <c r="I167"/>
    </row>
    <row r="168" spans="1:9" x14ac:dyDescent="0.25">
      <c r="A168" s="29">
        <v>45779</v>
      </c>
      <c r="B168" s="47">
        <v>5</v>
      </c>
      <c r="C168" s="47">
        <v>5</v>
      </c>
      <c r="D168" s="47">
        <v>23</v>
      </c>
      <c r="E168" s="37">
        <v>28.125499999999999</v>
      </c>
      <c r="F1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8"/>
      <c r="H168"/>
      <c r="I168"/>
    </row>
    <row r="169" spans="1:9" x14ac:dyDescent="0.25">
      <c r="A169" s="29">
        <v>45779</v>
      </c>
      <c r="B169" s="47">
        <v>5</v>
      </c>
      <c r="C169" s="47">
        <v>5</v>
      </c>
      <c r="D169" s="47">
        <v>24</v>
      </c>
      <c r="E169" s="37">
        <v>24.584</v>
      </c>
      <c r="F1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9"/>
      <c r="H169"/>
      <c r="I169"/>
    </row>
    <row r="170" spans="1:9" x14ac:dyDescent="0.25">
      <c r="A170" s="29">
        <v>45780</v>
      </c>
      <c r="B170" s="47">
        <v>5</v>
      </c>
      <c r="C170" s="47">
        <v>6</v>
      </c>
      <c r="D170" s="47">
        <v>1</v>
      </c>
      <c r="E170" s="37">
        <v>26.034600000000001</v>
      </c>
      <c r="F1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0"/>
      <c r="H170"/>
      <c r="I170"/>
    </row>
    <row r="171" spans="1:9" x14ac:dyDescent="0.25">
      <c r="A171" s="29">
        <v>45780</v>
      </c>
      <c r="B171" s="47">
        <v>5</v>
      </c>
      <c r="C171" s="47">
        <v>6</v>
      </c>
      <c r="D171" s="47">
        <v>2</v>
      </c>
      <c r="E171" s="37">
        <v>22.2988</v>
      </c>
      <c r="F1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1"/>
      <c r="H171"/>
      <c r="I171"/>
    </row>
    <row r="172" spans="1:9" x14ac:dyDescent="0.25">
      <c r="A172" s="29">
        <v>45780</v>
      </c>
      <c r="B172" s="47">
        <v>5</v>
      </c>
      <c r="C172" s="47">
        <v>6</v>
      </c>
      <c r="D172" s="47">
        <v>3</v>
      </c>
      <c r="E172" s="37">
        <v>23.672699999999999</v>
      </c>
      <c r="F1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2"/>
      <c r="H172"/>
      <c r="I172"/>
    </row>
    <row r="173" spans="1:9" x14ac:dyDescent="0.25">
      <c r="A173" s="29">
        <v>45780</v>
      </c>
      <c r="B173" s="47">
        <v>5</v>
      </c>
      <c r="C173" s="47">
        <v>6</v>
      </c>
      <c r="D173" s="47">
        <v>4</v>
      </c>
      <c r="E173" s="37">
        <v>27.024100000000001</v>
      </c>
      <c r="F1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3"/>
      <c r="H173"/>
      <c r="I173"/>
    </row>
    <row r="174" spans="1:9" x14ac:dyDescent="0.25">
      <c r="A174" s="29">
        <v>45780</v>
      </c>
      <c r="B174" s="47">
        <v>5</v>
      </c>
      <c r="C174" s="47">
        <v>6</v>
      </c>
      <c r="D174" s="47">
        <v>5</v>
      </c>
      <c r="E174" s="37">
        <v>27.952100000000002</v>
      </c>
      <c r="F1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4"/>
      <c r="H174"/>
      <c r="I174"/>
    </row>
    <row r="175" spans="1:9" x14ac:dyDescent="0.25">
      <c r="A175" s="29">
        <v>45780</v>
      </c>
      <c r="B175" s="47">
        <v>5</v>
      </c>
      <c r="C175" s="47">
        <v>6</v>
      </c>
      <c r="D175" s="47">
        <v>6</v>
      </c>
      <c r="E175" s="37">
        <v>27.459900000000001</v>
      </c>
      <c r="F1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5"/>
      <c r="H175"/>
      <c r="I175"/>
    </row>
    <row r="176" spans="1:9" x14ac:dyDescent="0.25">
      <c r="A176" s="29">
        <v>45780</v>
      </c>
      <c r="B176" s="47">
        <v>5</v>
      </c>
      <c r="C176" s="47">
        <v>6</v>
      </c>
      <c r="D176" s="47">
        <v>7</v>
      </c>
      <c r="E176" s="37">
        <v>20.805199999999999</v>
      </c>
      <c r="F1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6"/>
      <c r="H176"/>
      <c r="I176"/>
    </row>
    <row r="177" spans="1:9" x14ac:dyDescent="0.25">
      <c r="A177" s="29">
        <v>45780</v>
      </c>
      <c r="B177" s="47">
        <v>5</v>
      </c>
      <c r="C177" s="47">
        <v>6</v>
      </c>
      <c r="D177" s="47">
        <v>8</v>
      </c>
      <c r="E177" s="37">
        <v>10.1379</v>
      </c>
      <c r="F1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7"/>
      <c r="H177"/>
      <c r="I177"/>
    </row>
    <row r="178" spans="1:9" x14ac:dyDescent="0.25">
      <c r="A178" s="29">
        <v>45780</v>
      </c>
      <c r="B178" s="47">
        <v>5</v>
      </c>
      <c r="C178" s="47">
        <v>6</v>
      </c>
      <c r="D178" s="47">
        <v>9</v>
      </c>
      <c r="E178" s="37">
        <v>8.923</v>
      </c>
      <c r="F1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8"/>
      <c r="H178"/>
      <c r="I178"/>
    </row>
    <row r="179" spans="1:9" x14ac:dyDescent="0.25">
      <c r="A179" s="29">
        <v>45780</v>
      </c>
      <c r="B179" s="47">
        <v>5</v>
      </c>
      <c r="C179" s="47">
        <v>6</v>
      </c>
      <c r="D179" s="47">
        <v>10</v>
      </c>
      <c r="E179" s="37">
        <v>12.5419</v>
      </c>
      <c r="F1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9"/>
      <c r="H179"/>
      <c r="I179"/>
    </row>
    <row r="180" spans="1:9" x14ac:dyDescent="0.25">
      <c r="A180" s="29">
        <v>45780</v>
      </c>
      <c r="B180" s="47">
        <v>5</v>
      </c>
      <c r="C180" s="47">
        <v>6</v>
      </c>
      <c r="D180" s="47">
        <v>11</v>
      </c>
      <c r="E180" s="37">
        <v>11.0563</v>
      </c>
      <c r="F1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0"/>
      <c r="H180"/>
      <c r="I180"/>
    </row>
    <row r="181" spans="1:9" x14ac:dyDescent="0.25">
      <c r="A181" s="29">
        <v>45780</v>
      </c>
      <c r="B181" s="47">
        <v>5</v>
      </c>
      <c r="C181" s="47">
        <v>6</v>
      </c>
      <c r="D181" s="47">
        <v>12</v>
      </c>
      <c r="E181" s="37">
        <v>17.329999999999998</v>
      </c>
      <c r="F1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1"/>
      <c r="H181"/>
      <c r="I181"/>
    </row>
    <row r="182" spans="1:9" x14ac:dyDescent="0.25">
      <c r="A182" s="29">
        <v>45780</v>
      </c>
      <c r="B182" s="47">
        <v>5</v>
      </c>
      <c r="C182" s="47">
        <v>6</v>
      </c>
      <c r="D182" s="47">
        <v>13</v>
      </c>
      <c r="E182" s="37">
        <v>16.434200000000001</v>
      </c>
      <c r="F1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2"/>
      <c r="H182"/>
      <c r="I182"/>
    </row>
    <row r="183" spans="1:9" x14ac:dyDescent="0.25">
      <c r="A183" s="29">
        <v>45780</v>
      </c>
      <c r="B183" s="47">
        <v>5</v>
      </c>
      <c r="C183" s="47">
        <v>6</v>
      </c>
      <c r="D183" s="47">
        <v>14</v>
      </c>
      <c r="E183" s="37">
        <v>16.320900000000002</v>
      </c>
      <c r="F1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3"/>
      <c r="H183"/>
      <c r="I183"/>
    </row>
    <row r="184" spans="1:9" x14ac:dyDescent="0.25">
      <c r="A184" s="29">
        <v>45780</v>
      </c>
      <c r="B184" s="47">
        <v>5</v>
      </c>
      <c r="C184" s="47">
        <v>6</v>
      </c>
      <c r="D184" s="47">
        <v>15</v>
      </c>
      <c r="E184" s="37">
        <v>12.488</v>
      </c>
      <c r="F1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4"/>
      <c r="H184"/>
      <c r="I184"/>
    </row>
    <row r="185" spans="1:9" x14ac:dyDescent="0.25">
      <c r="A185" s="29">
        <v>45780</v>
      </c>
      <c r="B185" s="47">
        <v>5</v>
      </c>
      <c r="C185" s="47">
        <v>6</v>
      </c>
      <c r="D185" s="47">
        <v>16</v>
      </c>
      <c r="E185" s="37">
        <v>14.017799999999999</v>
      </c>
      <c r="F1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5"/>
      <c r="H185"/>
      <c r="I185"/>
    </row>
    <row r="186" spans="1:9" x14ac:dyDescent="0.25">
      <c r="A186" s="29">
        <v>45780</v>
      </c>
      <c r="B186" s="47">
        <v>5</v>
      </c>
      <c r="C186" s="47">
        <v>6</v>
      </c>
      <c r="D186" s="47">
        <v>17</v>
      </c>
      <c r="E186" s="37">
        <v>14.7148</v>
      </c>
      <c r="F1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6"/>
      <c r="H186"/>
      <c r="I186"/>
    </row>
    <row r="187" spans="1:9" x14ac:dyDescent="0.25">
      <c r="A187" s="29">
        <v>45780</v>
      </c>
      <c r="B187" s="47">
        <v>5</v>
      </c>
      <c r="C187" s="47">
        <v>6</v>
      </c>
      <c r="D187" s="47">
        <v>18</v>
      </c>
      <c r="E187" s="37">
        <v>25.626000000000001</v>
      </c>
      <c r="F1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7"/>
      <c r="H187"/>
      <c r="I187"/>
    </row>
    <row r="188" spans="1:9" x14ac:dyDescent="0.25">
      <c r="A188" s="29">
        <v>45780</v>
      </c>
      <c r="B188" s="47">
        <v>5</v>
      </c>
      <c r="C188" s="47">
        <v>6</v>
      </c>
      <c r="D188" s="47">
        <v>19</v>
      </c>
      <c r="E188" s="37">
        <v>33.389400000000002</v>
      </c>
      <c r="F1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8"/>
      <c r="H188"/>
      <c r="I188"/>
    </row>
    <row r="189" spans="1:9" x14ac:dyDescent="0.25">
      <c r="A189" s="29">
        <v>45780</v>
      </c>
      <c r="B189" s="47">
        <v>5</v>
      </c>
      <c r="C189" s="47">
        <v>6</v>
      </c>
      <c r="D189" s="47">
        <v>20</v>
      </c>
      <c r="E189" s="37">
        <v>27.951899999999998</v>
      </c>
      <c r="F1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9"/>
      <c r="H189"/>
      <c r="I189"/>
    </row>
    <row r="190" spans="1:9" x14ac:dyDescent="0.25">
      <c r="A190" s="29">
        <v>45780</v>
      </c>
      <c r="B190" s="47">
        <v>5</v>
      </c>
      <c r="C190" s="47">
        <v>6</v>
      </c>
      <c r="D190" s="47">
        <v>21</v>
      </c>
      <c r="E190" s="37">
        <v>25.060400000000001</v>
      </c>
      <c r="F1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0"/>
      <c r="H190"/>
      <c r="I190"/>
    </row>
    <row r="191" spans="1:9" x14ac:dyDescent="0.25">
      <c r="A191" s="29">
        <v>45780</v>
      </c>
      <c r="B191" s="47">
        <v>5</v>
      </c>
      <c r="C191" s="47">
        <v>6</v>
      </c>
      <c r="D191" s="47">
        <v>22</v>
      </c>
      <c r="E191" s="37">
        <v>23.0107</v>
      </c>
      <c r="F1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1"/>
      <c r="H191"/>
      <c r="I191"/>
    </row>
    <row r="192" spans="1:9" x14ac:dyDescent="0.25">
      <c r="A192" s="29">
        <v>45780</v>
      </c>
      <c r="B192" s="47">
        <v>5</v>
      </c>
      <c r="C192" s="47">
        <v>6</v>
      </c>
      <c r="D192" s="47">
        <v>23</v>
      </c>
      <c r="E192" s="37">
        <v>26.1327</v>
      </c>
      <c r="F1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2"/>
      <c r="H192"/>
      <c r="I192"/>
    </row>
    <row r="193" spans="1:9" x14ac:dyDescent="0.25">
      <c r="A193" s="29">
        <v>45780</v>
      </c>
      <c r="B193" s="47">
        <v>5</v>
      </c>
      <c r="C193" s="47">
        <v>6</v>
      </c>
      <c r="D193" s="47">
        <v>24</v>
      </c>
      <c r="E193" s="37">
        <v>27.098500000000001</v>
      </c>
      <c r="F1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3"/>
      <c r="H193"/>
      <c r="I193"/>
    </row>
    <row r="194" spans="1:9" x14ac:dyDescent="0.25">
      <c r="A194" s="29">
        <v>45781</v>
      </c>
      <c r="B194" s="47">
        <v>5</v>
      </c>
      <c r="C194" s="47">
        <v>7</v>
      </c>
      <c r="D194" s="47">
        <v>1</v>
      </c>
      <c r="E194" s="37">
        <v>22.412199999999999</v>
      </c>
      <c r="F1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4"/>
      <c r="H194"/>
      <c r="I194"/>
    </row>
    <row r="195" spans="1:9" x14ac:dyDescent="0.25">
      <c r="A195" s="29">
        <v>45781</v>
      </c>
      <c r="B195" s="47">
        <v>5</v>
      </c>
      <c r="C195" s="47">
        <v>7</v>
      </c>
      <c r="D195" s="47">
        <v>2</v>
      </c>
      <c r="E195" s="37">
        <v>25.867100000000001</v>
      </c>
      <c r="F1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5"/>
      <c r="H195"/>
      <c r="I195"/>
    </row>
    <row r="196" spans="1:9" x14ac:dyDescent="0.25">
      <c r="A196" s="29">
        <v>45781</v>
      </c>
      <c r="B196" s="47">
        <v>5</v>
      </c>
      <c r="C196" s="47">
        <v>7</v>
      </c>
      <c r="D196" s="47">
        <v>3</v>
      </c>
      <c r="E196" s="37">
        <v>24.7121</v>
      </c>
      <c r="F1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6"/>
      <c r="H196"/>
      <c r="I196"/>
    </row>
    <row r="197" spans="1:9" x14ac:dyDescent="0.25">
      <c r="A197" s="29">
        <v>45781</v>
      </c>
      <c r="B197" s="47">
        <v>5</v>
      </c>
      <c r="C197" s="47">
        <v>7</v>
      </c>
      <c r="D197" s="47">
        <v>4</v>
      </c>
      <c r="E197" s="37">
        <v>26.591799999999999</v>
      </c>
      <c r="F1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7"/>
      <c r="H197"/>
      <c r="I197"/>
    </row>
    <row r="198" spans="1:9" x14ac:dyDescent="0.25">
      <c r="A198" s="29">
        <v>45781</v>
      </c>
      <c r="B198" s="47">
        <v>5</v>
      </c>
      <c r="C198" s="47">
        <v>7</v>
      </c>
      <c r="D198" s="47">
        <v>5</v>
      </c>
      <c r="E198" s="37">
        <v>27.195599999999999</v>
      </c>
      <c r="F1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8"/>
      <c r="H198"/>
      <c r="I198"/>
    </row>
    <row r="199" spans="1:9" x14ac:dyDescent="0.25">
      <c r="A199" s="29">
        <v>45781</v>
      </c>
      <c r="B199" s="47">
        <v>5</v>
      </c>
      <c r="C199" s="47">
        <v>7</v>
      </c>
      <c r="D199" s="47">
        <v>6</v>
      </c>
      <c r="E199" s="37">
        <v>26.123200000000001</v>
      </c>
      <c r="F1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9"/>
      <c r="H199"/>
      <c r="I199"/>
    </row>
    <row r="200" spans="1:9" x14ac:dyDescent="0.25">
      <c r="A200" s="29">
        <v>45781</v>
      </c>
      <c r="B200" s="47">
        <v>5</v>
      </c>
      <c r="C200" s="47">
        <v>7</v>
      </c>
      <c r="D200" s="47">
        <v>7</v>
      </c>
      <c r="E200" s="37">
        <v>21.7393</v>
      </c>
      <c r="F2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0"/>
      <c r="H200"/>
      <c r="I200"/>
    </row>
    <row r="201" spans="1:9" x14ac:dyDescent="0.25">
      <c r="A201" s="29">
        <v>45781</v>
      </c>
      <c r="B201" s="47">
        <v>5</v>
      </c>
      <c r="C201" s="47">
        <v>7</v>
      </c>
      <c r="D201" s="47">
        <v>8</v>
      </c>
      <c r="E201" s="37">
        <v>16.752300000000002</v>
      </c>
      <c r="F2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1"/>
      <c r="H201"/>
      <c r="I201"/>
    </row>
    <row r="202" spans="1:9" x14ac:dyDescent="0.25">
      <c r="A202" s="29">
        <v>45781</v>
      </c>
      <c r="B202" s="47">
        <v>5</v>
      </c>
      <c r="C202" s="47">
        <v>7</v>
      </c>
      <c r="D202" s="47">
        <v>9</v>
      </c>
      <c r="E202" s="37">
        <v>9.3887999999999998</v>
      </c>
      <c r="F2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2"/>
      <c r="H202"/>
      <c r="I202"/>
    </row>
    <row r="203" spans="1:9" x14ac:dyDescent="0.25">
      <c r="A203" s="29">
        <v>45781</v>
      </c>
      <c r="B203" s="47">
        <v>5</v>
      </c>
      <c r="C203" s="47">
        <v>7</v>
      </c>
      <c r="D203" s="47">
        <v>10</v>
      </c>
      <c r="E203" s="37">
        <v>4.4532999999999996</v>
      </c>
      <c r="F2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3"/>
      <c r="H203"/>
      <c r="I203"/>
    </row>
    <row r="204" spans="1:9" x14ac:dyDescent="0.25">
      <c r="A204" s="29">
        <v>45781</v>
      </c>
      <c r="B204" s="47">
        <v>5</v>
      </c>
      <c r="C204" s="47">
        <v>7</v>
      </c>
      <c r="D204" s="47">
        <v>11</v>
      </c>
      <c r="E204" s="37">
        <v>-0.32329999999999998</v>
      </c>
      <c r="F2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4"/>
      <c r="H204"/>
      <c r="I204"/>
    </row>
    <row r="205" spans="1:9" x14ac:dyDescent="0.25">
      <c r="A205" s="29">
        <v>45781</v>
      </c>
      <c r="B205" s="47">
        <v>5</v>
      </c>
      <c r="C205" s="47">
        <v>7</v>
      </c>
      <c r="D205" s="47">
        <v>12</v>
      </c>
      <c r="E205" s="37">
        <v>-1.1380999999999999</v>
      </c>
      <c r="F2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5"/>
      <c r="H205"/>
      <c r="I205"/>
    </row>
    <row r="206" spans="1:9" x14ac:dyDescent="0.25">
      <c r="A206" s="29">
        <v>45781</v>
      </c>
      <c r="B206" s="47">
        <v>5</v>
      </c>
      <c r="C206" s="47">
        <v>7</v>
      </c>
      <c r="D206" s="47">
        <v>13</v>
      </c>
      <c r="E206" s="37">
        <v>-0.99129999999999996</v>
      </c>
      <c r="F2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6"/>
      <c r="H206"/>
      <c r="I206"/>
    </row>
    <row r="207" spans="1:9" x14ac:dyDescent="0.25">
      <c r="A207" s="29">
        <v>45781</v>
      </c>
      <c r="B207" s="47">
        <v>5</v>
      </c>
      <c r="C207" s="47">
        <v>7</v>
      </c>
      <c r="D207" s="47">
        <v>14</v>
      </c>
      <c r="E207" s="37">
        <v>2.7831000000000001</v>
      </c>
      <c r="F2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7"/>
      <c r="H207"/>
      <c r="I207"/>
    </row>
    <row r="208" spans="1:9" x14ac:dyDescent="0.25">
      <c r="A208" s="29">
        <v>45781</v>
      </c>
      <c r="B208" s="47">
        <v>5</v>
      </c>
      <c r="C208" s="47">
        <v>7</v>
      </c>
      <c r="D208" s="47">
        <v>15</v>
      </c>
      <c r="E208" s="37">
        <v>13.0558</v>
      </c>
      <c r="F2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8"/>
      <c r="H208"/>
      <c r="I208"/>
    </row>
    <row r="209" spans="1:9" x14ac:dyDescent="0.25">
      <c r="A209" s="29">
        <v>45781</v>
      </c>
      <c r="B209" s="47">
        <v>5</v>
      </c>
      <c r="C209" s="47">
        <v>7</v>
      </c>
      <c r="D209" s="47">
        <v>16</v>
      </c>
      <c r="E209" s="37">
        <v>12.016</v>
      </c>
      <c r="F2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9"/>
      <c r="H209"/>
      <c r="I209"/>
    </row>
    <row r="210" spans="1:9" x14ac:dyDescent="0.25">
      <c r="A210" s="29">
        <v>45781</v>
      </c>
      <c r="B210" s="47">
        <v>5</v>
      </c>
      <c r="C210" s="47">
        <v>7</v>
      </c>
      <c r="D210" s="47">
        <v>17</v>
      </c>
      <c r="E210" s="37">
        <v>25.087599999999998</v>
      </c>
      <c r="F2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0"/>
      <c r="H210"/>
      <c r="I210"/>
    </row>
    <row r="211" spans="1:9" x14ac:dyDescent="0.25">
      <c r="A211" s="29">
        <v>45781</v>
      </c>
      <c r="B211" s="47">
        <v>5</v>
      </c>
      <c r="C211" s="47">
        <v>7</v>
      </c>
      <c r="D211" s="47">
        <v>18</v>
      </c>
      <c r="E211" s="37">
        <v>19.995699999999999</v>
      </c>
      <c r="F2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1"/>
      <c r="H211"/>
      <c r="I211"/>
    </row>
    <row r="212" spans="1:9" x14ac:dyDescent="0.25">
      <c r="A212" s="29">
        <v>45781</v>
      </c>
      <c r="B212" s="47">
        <v>5</v>
      </c>
      <c r="C212" s="47">
        <v>7</v>
      </c>
      <c r="D212" s="47">
        <v>19</v>
      </c>
      <c r="E212" s="37">
        <v>29.867699999999999</v>
      </c>
      <c r="F2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2"/>
      <c r="H212"/>
      <c r="I212"/>
    </row>
    <row r="213" spans="1:9" x14ac:dyDescent="0.25">
      <c r="A213" s="29">
        <v>45781</v>
      </c>
      <c r="B213" s="47">
        <v>5</v>
      </c>
      <c r="C213" s="47">
        <v>7</v>
      </c>
      <c r="D213" s="47">
        <v>20</v>
      </c>
      <c r="E213" s="37">
        <v>29.243400000000001</v>
      </c>
      <c r="F2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3"/>
      <c r="H213"/>
      <c r="I213"/>
    </row>
    <row r="214" spans="1:9" x14ac:dyDescent="0.25">
      <c r="A214" s="29">
        <v>45781</v>
      </c>
      <c r="B214" s="47">
        <v>5</v>
      </c>
      <c r="C214" s="47">
        <v>7</v>
      </c>
      <c r="D214" s="47">
        <v>21</v>
      </c>
      <c r="E214" s="37">
        <v>31.141200000000001</v>
      </c>
      <c r="F2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4"/>
      <c r="H214"/>
      <c r="I214"/>
    </row>
    <row r="215" spans="1:9" x14ac:dyDescent="0.25">
      <c r="A215" s="29">
        <v>45781</v>
      </c>
      <c r="B215" s="47">
        <v>5</v>
      </c>
      <c r="C215" s="47">
        <v>7</v>
      </c>
      <c r="D215" s="47">
        <v>22</v>
      </c>
      <c r="E215" s="37">
        <v>30.4207</v>
      </c>
      <c r="F2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5"/>
      <c r="H215"/>
      <c r="I215"/>
    </row>
    <row r="216" spans="1:9" x14ac:dyDescent="0.25">
      <c r="A216" s="29">
        <v>45781</v>
      </c>
      <c r="B216" s="47">
        <v>5</v>
      </c>
      <c r="C216" s="47">
        <v>7</v>
      </c>
      <c r="D216" s="47">
        <v>23</v>
      </c>
      <c r="E216" s="37">
        <v>28.770600000000002</v>
      </c>
      <c r="F2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6"/>
      <c r="H216"/>
      <c r="I216"/>
    </row>
    <row r="217" spans="1:9" x14ac:dyDescent="0.25">
      <c r="A217" s="29">
        <v>45781</v>
      </c>
      <c r="B217" s="47">
        <v>5</v>
      </c>
      <c r="C217" s="47">
        <v>7</v>
      </c>
      <c r="D217" s="47">
        <v>24</v>
      </c>
      <c r="E217" s="37">
        <v>27.758299999999998</v>
      </c>
      <c r="F2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7"/>
      <c r="H217"/>
      <c r="I217"/>
    </row>
    <row r="218" spans="1:9" x14ac:dyDescent="0.25">
      <c r="A218" s="29">
        <v>45782</v>
      </c>
      <c r="B218" s="47">
        <v>5</v>
      </c>
      <c r="C218" s="47">
        <v>1</v>
      </c>
      <c r="D218" s="47">
        <v>1</v>
      </c>
      <c r="E218" s="37">
        <v>28.337399999999999</v>
      </c>
      <c r="F2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8"/>
      <c r="H218"/>
      <c r="I218"/>
    </row>
    <row r="219" spans="1:9" x14ac:dyDescent="0.25">
      <c r="A219" s="29">
        <v>45782</v>
      </c>
      <c r="B219" s="47">
        <v>5</v>
      </c>
      <c r="C219" s="47">
        <v>1</v>
      </c>
      <c r="D219" s="47">
        <v>2</v>
      </c>
      <c r="E219" s="37">
        <v>26.5532</v>
      </c>
      <c r="F2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9"/>
      <c r="H219"/>
      <c r="I219"/>
    </row>
    <row r="220" spans="1:9" x14ac:dyDescent="0.25">
      <c r="A220" s="29">
        <v>45782</v>
      </c>
      <c r="B220" s="47">
        <v>5</v>
      </c>
      <c r="C220" s="47">
        <v>1</v>
      </c>
      <c r="D220" s="47">
        <v>3</v>
      </c>
      <c r="E220" s="37">
        <v>26.402799999999999</v>
      </c>
      <c r="F2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0"/>
      <c r="H220"/>
      <c r="I220"/>
    </row>
    <row r="221" spans="1:9" x14ac:dyDescent="0.25">
      <c r="A221" s="29">
        <v>45782</v>
      </c>
      <c r="B221" s="47">
        <v>5</v>
      </c>
      <c r="C221" s="47">
        <v>1</v>
      </c>
      <c r="D221" s="47">
        <v>4</v>
      </c>
      <c r="E221" s="37">
        <v>27.299900000000001</v>
      </c>
      <c r="F2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1"/>
      <c r="H221"/>
      <c r="I221"/>
    </row>
    <row r="222" spans="1:9" x14ac:dyDescent="0.25">
      <c r="A222" s="29">
        <v>45782</v>
      </c>
      <c r="B222" s="47">
        <v>5</v>
      </c>
      <c r="C222" s="47">
        <v>1</v>
      </c>
      <c r="D222" s="47">
        <v>5</v>
      </c>
      <c r="E222" s="37">
        <v>28.1294</v>
      </c>
      <c r="F2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2"/>
      <c r="H222"/>
      <c r="I222"/>
    </row>
    <row r="223" spans="1:9" x14ac:dyDescent="0.25">
      <c r="A223" s="29">
        <v>45782</v>
      </c>
      <c r="B223" s="47">
        <v>5</v>
      </c>
      <c r="C223" s="47">
        <v>1</v>
      </c>
      <c r="D223" s="47">
        <v>6</v>
      </c>
      <c r="E223" s="37">
        <v>33.317999999999998</v>
      </c>
      <c r="F2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3"/>
      <c r="H223"/>
      <c r="I223"/>
    </row>
    <row r="224" spans="1:9" x14ac:dyDescent="0.25">
      <c r="A224" s="29">
        <v>45782</v>
      </c>
      <c r="B224" s="47">
        <v>5</v>
      </c>
      <c r="C224" s="47">
        <v>1</v>
      </c>
      <c r="D224" s="47">
        <v>7</v>
      </c>
      <c r="E224" s="37">
        <v>25.9758</v>
      </c>
      <c r="F2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4"/>
      <c r="H224"/>
      <c r="I224"/>
    </row>
    <row r="225" spans="1:9" x14ac:dyDescent="0.25">
      <c r="A225" s="29">
        <v>45782</v>
      </c>
      <c r="B225" s="47">
        <v>5</v>
      </c>
      <c r="C225" s="47">
        <v>1</v>
      </c>
      <c r="D225" s="47">
        <v>8</v>
      </c>
      <c r="E225" s="37">
        <v>30.0581</v>
      </c>
      <c r="F2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5"/>
      <c r="H225"/>
      <c r="I225"/>
    </row>
    <row r="226" spans="1:9" x14ac:dyDescent="0.25">
      <c r="A226" s="29">
        <v>45782</v>
      </c>
      <c r="B226" s="47">
        <v>5</v>
      </c>
      <c r="C226" s="47">
        <v>1</v>
      </c>
      <c r="D226" s="47">
        <v>9</v>
      </c>
      <c r="E226" s="37">
        <v>32.525199999999998</v>
      </c>
      <c r="F2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6"/>
      <c r="H226"/>
      <c r="I226"/>
    </row>
    <row r="227" spans="1:9" x14ac:dyDescent="0.25">
      <c r="A227" s="29">
        <v>45782</v>
      </c>
      <c r="B227" s="47">
        <v>5</v>
      </c>
      <c r="C227" s="47">
        <v>1</v>
      </c>
      <c r="D227" s="47">
        <v>10</v>
      </c>
      <c r="E227" s="37">
        <v>24.858499999999999</v>
      </c>
      <c r="F2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7"/>
      <c r="H227"/>
      <c r="I227"/>
    </row>
    <row r="228" spans="1:9" x14ac:dyDescent="0.25">
      <c r="A228" s="29">
        <v>45782</v>
      </c>
      <c r="B228" s="47">
        <v>5</v>
      </c>
      <c r="C228" s="47">
        <v>1</v>
      </c>
      <c r="D228" s="47">
        <v>11</v>
      </c>
      <c r="E228" s="37">
        <v>22.7087</v>
      </c>
      <c r="F2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8"/>
      <c r="H228"/>
      <c r="I228"/>
    </row>
    <row r="229" spans="1:9" x14ac:dyDescent="0.25">
      <c r="A229" s="29">
        <v>45782</v>
      </c>
      <c r="B229" s="47">
        <v>5</v>
      </c>
      <c r="C229" s="47">
        <v>1</v>
      </c>
      <c r="D229" s="47">
        <v>12</v>
      </c>
      <c r="E229" s="37">
        <v>21.157599999999999</v>
      </c>
      <c r="F2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9"/>
      <c r="H229"/>
      <c r="I229"/>
    </row>
    <row r="230" spans="1:9" x14ac:dyDescent="0.25">
      <c r="A230" s="29">
        <v>45782</v>
      </c>
      <c r="B230" s="47">
        <v>5</v>
      </c>
      <c r="C230" s="47">
        <v>1</v>
      </c>
      <c r="D230" s="47">
        <v>13</v>
      </c>
      <c r="E230" s="37">
        <v>17.373100000000001</v>
      </c>
      <c r="F2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0"/>
      <c r="H230"/>
      <c r="I230"/>
    </row>
    <row r="231" spans="1:9" x14ac:dyDescent="0.25">
      <c r="A231" s="29">
        <v>45782</v>
      </c>
      <c r="B231" s="47">
        <v>5</v>
      </c>
      <c r="C231" s="47">
        <v>1</v>
      </c>
      <c r="D231" s="47">
        <v>14</v>
      </c>
      <c r="E231" s="37">
        <v>24.488</v>
      </c>
      <c r="F2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1"/>
      <c r="H231"/>
      <c r="I231"/>
    </row>
    <row r="232" spans="1:9" x14ac:dyDescent="0.25">
      <c r="A232" s="29">
        <v>45782</v>
      </c>
      <c r="B232" s="47">
        <v>5</v>
      </c>
      <c r="C232" s="47">
        <v>1</v>
      </c>
      <c r="D232" s="47">
        <v>15</v>
      </c>
      <c r="E232" s="37">
        <v>28.786100000000001</v>
      </c>
      <c r="F2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2"/>
      <c r="H232"/>
      <c r="I232"/>
    </row>
    <row r="233" spans="1:9" x14ac:dyDescent="0.25">
      <c r="A233" s="29">
        <v>45782</v>
      </c>
      <c r="B233" s="47">
        <v>5</v>
      </c>
      <c r="C233" s="47">
        <v>1</v>
      </c>
      <c r="D233" s="47">
        <v>16</v>
      </c>
      <c r="E233" s="37">
        <v>14.5413</v>
      </c>
      <c r="F23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3"/>
      <c r="H233"/>
      <c r="I233"/>
    </row>
    <row r="234" spans="1:9" x14ac:dyDescent="0.25">
      <c r="A234" s="29">
        <v>45782</v>
      </c>
      <c r="B234" s="47">
        <v>5</v>
      </c>
      <c r="C234" s="47">
        <v>1</v>
      </c>
      <c r="D234" s="47">
        <v>17</v>
      </c>
      <c r="E234" s="37">
        <v>16.106999999999999</v>
      </c>
      <c r="F23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4"/>
      <c r="H234"/>
      <c r="I234"/>
    </row>
    <row r="235" spans="1:9" x14ac:dyDescent="0.25">
      <c r="A235" s="29">
        <v>45782</v>
      </c>
      <c r="B235" s="47">
        <v>5</v>
      </c>
      <c r="C235" s="47">
        <v>1</v>
      </c>
      <c r="D235" s="47">
        <v>18</v>
      </c>
      <c r="E235" s="37">
        <v>28.791599999999999</v>
      </c>
      <c r="F23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5"/>
      <c r="H235"/>
      <c r="I235"/>
    </row>
    <row r="236" spans="1:9" x14ac:dyDescent="0.25">
      <c r="A236" s="29">
        <v>45782</v>
      </c>
      <c r="B236" s="47">
        <v>5</v>
      </c>
      <c r="C236" s="47">
        <v>1</v>
      </c>
      <c r="D236" s="47">
        <v>19</v>
      </c>
      <c r="E236" s="37">
        <v>28.335100000000001</v>
      </c>
      <c r="F23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6"/>
      <c r="H236"/>
      <c r="I236"/>
    </row>
    <row r="237" spans="1:9" x14ac:dyDescent="0.25">
      <c r="A237" s="29">
        <v>45782</v>
      </c>
      <c r="B237" s="47">
        <v>5</v>
      </c>
      <c r="C237" s="47">
        <v>1</v>
      </c>
      <c r="D237" s="47">
        <v>20</v>
      </c>
      <c r="E237" s="37">
        <v>27.549900000000001</v>
      </c>
      <c r="F2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7"/>
      <c r="H237"/>
      <c r="I237"/>
    </row>
    <row r="238" spans="1:9" x14ac:dyDescent="0.25">
      <c r="A238" s="29">
        <v>45782</v>
      </c>
      <c r="B238" s="47">
        <v>5</v>
      </c>
      <c r="C238" s="47">
        <v>1</v>
      </c>
      <c r="D238" s="47">
        <v>21</v>
      </c>
      <c r="E238" s="37">
        <v>25.033200000000001</v>
      </c>
      <c r="F2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8"/>
      <c r="H238"/>
      <c r="I238"/>
    </row>
    <row r="239" spans="1:9" x14ac:dyDescent="0.25">
      <c r="A239" s="29">
        <v>45782</v>
      </c>
      <c r="B239" s="47">
        <v>5</v>
      </c>
      <c r="C239" s="47">
        <v>1</v>
      </c>
      <c r="D239" s="47">
        <v>22</v>
      </c>
      <c r="E239" s="37">
        <v>30.093599999999999</v>
      </c>
      <c r="F2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9"/>
      <c r="H239"/>
      <c r="I239"/>
    </row>
    <row r="240" spans="1:9" x14ac:dyDescent="0.25">
      <c r="A240" s="29">
        <v>45782</v>
      </c>
      <c r="B240" s="47">
        <v>5</v>
      </c>
      <c r="C240" s="47">
        <v>1</v>
      </c>
      <c r="D240" s="47">
        <v>23</v>
      </c>
      <c r="E240" s="37">
        <v>30.126799999999999</v>
      </c>
      <c r="F2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0"/>
      <c r="H240"/>
      <c r="I240"/>
    </row>
    <row r="241" spans="1:9" x14ac:dyDescent="0.25">
      <c r="A241" s="29">
        <v>45782</v>
      </c>
      <c r="B241" s="47">
        <v>5</v>
      </c>
      <c r="C241" s="47">
        <v>1</v>
      </c>
      <c r="D241" s="47">
        <v>24</v>
      </c>
      <c r="E241" s="37">
        <v>28.5152</v>
      </c>
      <c r="F2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1"/>
      <c r="H241"/>
      <c r="I241"/>
    </row>
    <row r="242" spans="1:9" x14ac:dyDescent="0.25">
      <c r="A242" s="29">
        <v>45783</v>
      </c>
      <c r="B242" s="47">
        <v>5</v>
      </c>
      <c r="C242" s="47">
        <v>2</v>
      </c>
      <c r="D242" s="47">
        <v>1</v>
      </c>
      <c r="E242" s="37">
        <v>29.4499</v>
      </c>
      <c r="F2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2"/>
      <c r="H242"/>
      <c r="I242"/>
    </row>
    <row r="243" spans="1:9" x14ac:dyDescent="0.25">
      <c r="A243" s="29">
        <v>45783</v>
      </c>
      <c r="B243" s="47">
        <v>5</v>
      </c>
      <c r="C243" s="47">
        <v>2</v>
      </c>
      <c r="D243" s="47">
        <v>2</v>
      </c>
      <c r="E243" s="37">
        <v>30.118500000000001</v>
      </c>
      <c r="F2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3"/>
      <c r="H243"/>
      <c r="I243"/>
    </row>
    <row r="244" spans="1:9" x14ac:dyDescent="0.25">
      <c r="A244" s="29">
        <v>45783</v>
      </c>
      <c r="B244" s="47">
        <v>5</v>
      </c>
      <c r="C244" s="47">
        <v>2</v>
      </c>
      <c r="D244" s="47">
        <v>3</v>
      </c>
      <c r="E244" s="37">
        <v>30.4206</v>
      </c>
      <c r="F2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4"/>
      <c r="H244"/>
      <c r="I244"/>
    </row>
    <row r="245" spans="1:9" x14ac:dyDescent="0.25">
      <c r="A245" s="29">
        <v>45783</v>
      </c>
      <c r="B245" s="47">
        <v>5</v>
      </c>
      <c r="C245" s="47">
        <v>2</v>
      </c>
      <c r="D245" s="47">
        <v>4</v>
      </c>
      <c r="E245" s="37">
        <v>31.7775</v>
      </c>
      <c r="F2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5"/>
      <c r="H245"/>
      <c r="I245"/>
    </row>
    <row r="246" spans="1:9" x14ac:dyDescent="0.25">
      <c r="A246" s="29">
        <v>45783</v>
      </c>
      <c r="B246" s="47">
        <v>5</v>
      </c>
      <c r="C246" s="47">
        <v>2</v>
      </c>
      <c r="D246" s="47">
        <v>5</v>
      </c>
      <c r="E246" s="37">
        <v>34.076000000000001</v>
      </c>
      <c r="F2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6"/>
      <c r="H246"/>
      <c r="I246"/>
    </row>
    <row r="247" spans="1:9" x14ac:dyDescent="0.25">
      <c r="A247" s="29">
        <v>45783</v>
      </c>
      <c r="B247" s="47">
        <v>5</v>
      </c>
      <c r="C247" s="47">
        <v>2</v>
      </c>
      <c r="D247" s="47">
        <v>6</v>
      </c>
      <c r="E247" s="37">
        <v>37.314700000000002</v>
      </c>
      <c r="F2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7"/>
      <c r="H247"/>
      <c r="I247"/>
    </row>
    <row r="248" spans="1:9" x14ac:dyDescent="0.25">
      <c r="A248" s="29">
        <v>45783</v>
      </c>
      <c r="B248" s="47">
        <v>5</v>
      </c>
      <c r="C248" s="47">
        <v>2</v>
      </c>
      <c r="D248" s="47">
        <v>7</v>
      </c>
      <c r="E248" s="37">
        <v>42.644100000000002</v>
      </c>
      <c r="F2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8"/>
      <c r="H248"/>
      <c r="I248"/>
    </row>
    <row r="249" spans="1:9" x14ac:dyDescent="0.25">
      <c r="A249" s="29">
        <v>45783</v>
      </c>
      <c r="B249" s="47">
        <v>5</v>
      </c>
      <c r="C249" s="47">
        <v>2</v>
      </c>
      <c r="D249" s="47">
        <v>8</v>
      </c>
      <c r="E249" s="37">
        <v>40.802</v>
      </c>
      <c r="F2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9"/>
      <c r="H249"/>
      <c r="I249"/>
    </row>
    <row r="250" spans="1:9" x14ac:dyDescent="0.25">
      <c r="A250" s="29">
        <v>45783</v>
      </c>
      <c r="B250" s="47">
        <v>5</v>
      </c>
      <c r="C250" s="47">
        <v>2</v>
      </c>
      <c r="D250" s="47">
        <v>9</v>
      </c>
      <c r="E250" s="37">
        <v>25.357299999999999</v>
      </c>
      <c r="F2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0"/>
      <c r="H250"/>
      <c r="I250"/>
    </row>
    <row r="251" spans="1:9" x14ac:dyDescent="0.25">
      <c r="A251" s="29">
        <v>45783</v>
      </c>
      <c r="B251" s="47">
        <v>5</v>
      </c>
      <c r="C251" s="47">
        <v>2</v>
      </c>
      <c r="D251" s="47">
        <v>10</v>
      </c>
      <c r="E251" s="37">
        <v>29.395199999999999</v>
      </c>
      <c r="F2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1"/>
      <c r="H251"/>
      <c r="I251"/>
    </row>
    <row r="252" spans="1:9" x14ac:dyDescent="0.25">
      <c r="A252" s="29">
        <v>45783</v>
      </c>
      <c r="B252" s="47">
        <v>5</v>
      </c>
      <c r="C252" s="47">
        <v>2</v>
      </c>
      <c r="D252" s="47">
        <v>11</v>
      </c>
      <c r="E252" s="37">
        <v>21.712599999999998</v>
      </c>
      <c r="F2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2"/>
      <c r="H252"/>
      <c r="I252"/>
    </row>
    <row r="253" spans="1:9" x14ac:dyDescent="0.25">
      <c r="A253" s="29">
        <v>45783</v>
      </c>
      <c r="B253" s="47">
        <v>5</v>
      </c>
      <c r="C253" s="47">
        <v>2</v>
      </c>
      <c r="D253" s="47">
        <v>12</v>
      </c>
      <c r="E253" s="37">
        <v>18.8643</v>
      </c>
      <c r="F2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3"/>
      <c r="H253"/>
      <c r="I253"/>
    </row>
    <row r="254" spans="1:9" x14ac:dyDescent="0.25">
      <c r="A254" s="29">
        <v>45783</v>
      </c>
      <c r="B254" s="47">
        <v>5</v>
      </c>
      <c r="C254" s="47">
        <v>2</v>
      </c>
      <c r="D254" s="47">
        <v>13</v>
      </c>
      <c r="E254" s="37">
        <v>16.766999999999999</v>
      </c>
      <c r="F2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4"/>
      <c r="H254"/>
      <c r="I254"/>
    </row>
    <row r="255" spans="1:9" x14ac:dyDescent="0.25">
      <c r="A255" s="29">
        <v>45783</v>
      </c>
      <c r="B255" s="47">
        <v>5</v>
      </c>
      <c r="C255" s="47">
        <v>2</v>
      </c>
      <c r="D255" s="47">
        <v>14</v>
      </c>
      <c r="E255" s="37">
        <v>16.207000000000001</v>
      </c>
      <c r="F2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5"/>
      <c r="H255"/>
      <c r="I255"/>
    </row>
    <row r="256" spans="1:9" x14ac:dyDescent="0.25">
      <c r="A256" s="29">
        <v>45783</v>
      </c>
      <c r="B256" s="47">
        <v>5</v>
      </c>
      <c r="C256" s="47">
        <v>2</v>
      </c>
      <c r="D256" s="47">
        <v>15</v>
      </c>
      <c r="E256" s="37">
        <v>18.211200000000002</v>
      </c>
      <c r="F2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6"/>
      <c r="H256"/>
      <c r="I256"/>
    </row>
    <row r="257" spans="1:9" x14ac:dyDescent="0.25">
      <c r="A257" s="29">
        <v>45783</v>
      </c>
      <c r="B257" s="47">
        <v>5</v>
      </c>
      <c r="C257" s="47">
        <v>2</v>
      </c>
      <c r="D257" s="47">
        <v>16</v>
      </c>
      <c r="E257" s="37">
        <v>19.7347</v>
      </c>
      <c r="F25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7"/>
      <c r="H257"/>
      <c r="I257"/>
    </row>
    <row r="258" spans="1:9" x14ac:dyDescent="0.25">
      <c r="A258" s="29">
        <v>45783</v>
      </c>
      <c r="B258" s="47">
        <v>5</v>
      </c>
      <c r="C258" s="47">
        <v>2</v>
      </c>
      <c r="D258" s="47">
        <v>17</v>
      </c>
      <c r="E258" s="37">
        <v>18.297499999999999</v>
      </c>
      <c r="F25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8"/>
      <c r="H258"/>
      <c r="I258"/>
    </row>
    <row r="259" spans="1:9" x14ac:dyDescent="0.25">
      <c r="A259" s="29">
        <v>45783</v>
      </c>
      <c r="B259" s="47">
        <v>5</v>
      </c>
      <c r="C259" s="47">
        <v>2</v>
      </c>
      <c r="D259" s="47">
        <v>18</v>
      </c>
      <c r="E259" s="37">
        <v>17.0457</v>
      </c>
      <c r="F25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9"/>
      <c r="H259"/>
      <c r="I259"/>
    </row>
    <row r="260" spans="1:9" x14ac:dyDescent="0.25">
      <c r="A260" s="29">
        <v>45783</v>
      </c>
      <c r="B260" s="47">
        <v>5</v>
      </c>
      <c r="C260" s="47">
        <v>2</v>
      </c>
      <c r="D260" s="47">
        <v>19</v>
      </c>
      <c r="E260" s="37">
        <v>32.856400000000001</v>
      </c>
      <c r="F26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60"/>
      <c r="H260"/>
      <c r="I260"/>
    </row>
    <row r="261" spans="1:9" x14ac:dyDescent="0.25">
      <c r="A261" s="29">
        <v>45783</v>
      </c>
      <c r="B261" s="47">
        <v>5</v>
      </c>
      <c r="C261" s="47">
        <v>2</v>
      </c>
      <c r="D261" s="47">
        <v>20</v>
      </c>
      <c r="E261" s="37">
        <v>44.109000000000002</v>
      </c>
      <c r="F2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1"/>
      <c r="H261"/>
      <c r="I261"/>
    </row>
    <row r="262" spans="1:9" x14ac:dyDescent="0.25">
      <c r="A262" s="29">
        <v>45783</v>
      </c>
      <c r="B262" s="47">
        <v>5</v>
      </c>
      <c r="C262" s="47">
        <v>2</v>
      </c>
      <c r="D262" s="47">
        <v>21</v>
      </c>
      <c r="E262" s="37">
        <v>45.699100000000001</v>
      </c>
      <c r="F2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2"/>
      <c r="H262"/>
      <c r="I262"/>
    </row>
    <row r="263" spans="1:9" x14ac:dyDescent="0.25">
      <c r="A263" s="29">
        <v>45783</v>
      </c>
      <c r="B263" s="47">
        <v>5</v>
      </c>
      <c r="C263" s="47">
        <v>2</v>
      </c>
      <c r="D263" s="47">
        <v>22</v>
      </c>
      <c r="E263" s="37">
        <v>38.772199999999998</v>
      </c>
      <c r="F2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3"/>
      <c r="H263"/>
      <c r="I263"/>
    </row>
    <row r="264" spans="1:9" x14ac:dyDescent="0.25">
      <c r="A264" s="29">
        <v>45783</v>
      </c>
      <c r="B264" s="47">
        <v>5</v>
      </c>
      <c r="C264" s="47">
        <v>2</v>
      </c>
      <c r="D264" s="47">
        <v>23</v>
      </c>
      <c r="E264" s="37">
        <v>37.956800000000001</v>
      </c>
      <c r="F2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4"/>
      <c r="H264"/>
      <c r="I264"/>
    </row>
    <row r="265" spans="1:9" x14ac:dyDescent="0.25">
      <c r="A265" s="29">
        <v>45783</v>
      </c>
      <c r="B265" s="47">
        <v>5</v>
      </c>
      <c r="C265" s="47">
        <v>2</v>
      </c>
      <c r="D265" s="47">
        <v>24</v>
      </c>
      <c r="E265" s="37">
        <v>32.696100000000001</v>
      </c>
      <c r="F2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5"/>
      <c r="H265"/>
      <c r="I265"/>
    </row>
    <row r="266" spans="1:9" x14ac:dyDescent="0.25">
      <c r="A266" s="29">
        <v>45784</v>
      </c>
      <c r="B266" s="47">
        <v>5</v>
      </c>
      <c r="C266" s="47">
        <v>3</v>
      </c>
      <c r="D266" s="47">
        <v>1</v>
      </c>
      <c r="E266" s="37">
        <v>31.428999999999998</v>
      </c>
      <c r="F2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6"/>
      <c r="H266"/>
      <c r="I266"/>
    </row>
    <row r="267" spans="1:9" x14ac:dyDescent="0.25">
      <c r="A267" s="29">
        <v>45784</v>
      </c>
      <c r="B267" s="47">
        <v>5</v>
      </c>
      <c r="C267" s="47">
        <v>3</v>
      </c>
      <c r="D267" s="47">
        <v>2</v>
      </c>
      <c r="E267" s="37">
        <v>29.578600000000002</v>
      </c>
      <c r="F2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7"/>
      <c r="H267"/>
      <c r="I267"/>
    </row>
    <row r="268" spans="1:9" x14ac:dyDescent="0.25">
      <c r="A268" s="29">
        <v>45784</v>
      </c>
      <c r="B268" s="47">
        <v>5</v>
      </c>
      <c r="C268" s="47">
        <v>3</v>
      </c>
      <c r="D268" s="47">
        <v>3</v>
      </c>
      <c r="E268" s="37">
        <v>31.360600000000002</v>
      </c>
      <c r="F2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8"/>
      <c r="H268"/>
      <c r="I268"/>
    </row>
    <row r="269" spans="1:9" x14ac:dyDescent="0.25">
      <c r="A269" s="29">
        <v>45784</v>
      </c>
      <c r="B269" s="47">
        <v>5</v>
      </c>
      <c r="C269" s="47">
        <v>3</v>
      </c>
      <c r="D269" s="47">
        <v>4</v>
      </c>
      <c r="E269" s="37">
        <v>30.823899999999998</v>
      </c>
      <c r="F2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9"/>
      <c r="H269"/>
      <c r="I269"/>
    </row>
    <row r="270" spans="1:9" x14ac:dyDescent="0.25">
      <c r="A270" s="29">
        <v>45784</v>
      </c>
      <c r="B270" s="47">
        <v>5</v>
      </c>
      <c r="C270" s="47">
        <v>3</v>
      </c>
      <c r="D270" s="47">
        <v>5</v>
      </c>
      <c r="E270" s="37">
        <v>31.633600000000001</v>
      </c>
      <c r="F2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0"/>
      <c r="H270"/>
      <c r="I270"/>
    </row>
    <row r="271" spans="1:9" x14ac:dyDescent="0.25">
      <c r="A271" s="29">
        <v>45784</v>
      </c>
      <c r="B271" s="47">
        <v>5</v>
      </c>
      <c r="C271" s="47">
        <v>3</v>
      </c>
      <c r="D271" s="47">
        <v>6</v>
      </c>
      <c r="E271" s="37">
        <v>32.9709</v>
      </c>
      <c r="F2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1"/>
      <c r="H271"/>
      <c r="I271"/>
    </row>
    <row r="272" spans="1:9" x14ac:dyDescent="0.25">
      <c r="A272" s="29">
        <v>45784</v>
      </c>
      <c r="B272" s="47">
        <v>5</v>
      </c>
      <c r="C272" s="47">
        <v>3</v>
      </c>
      <c r="D272" s="47">
        <v>7</v>
      </c>
      <c r="E272" s="37">
        <v>29.006900000000002</v>
      </c>
      <c r="F2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2"/>
      <c r="H272"/>
      <c r="I272"/>
    </row>
    <row r="273" spans="1:9" x14ac:dyDescent="0.25">
      <c r="A273" s="29">
        <v>45784</v>
      </c>
      <c r="B273" s="47">
        <v>5</v>
      </c>
      <c r="C273" s="47">
        <v>3</v>
      </c>
      <c r="D273" s="47">
        <v>8</v>
      </c>
      <c r="E273" s="37">
        <v>25.184899999999999</v>
      </c>
      <c r="F2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3"/>
      <c r="H273"/>
      <c r="I273"/>
    </row>
    <row r="274" spans="1:9" x14ac:dyDescent="0.25">
      <c r="A274" s="29">
        <v>45784</v>
      </c>
      <c r="B274" s="47">
        <v>5</v>
      </c>
      <c r="C274" s="47">
        <v>3</v>
      </c>
      <c r="D274" s="47">
        <v>9</v>
      </c>
      <c r="E274" s="37">
        <v>21.979299999999999</v>
      </c>
      <c r="F2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4"/>
      <c r="H274"/>
      <c r="I274"/>
    </row>
    <row r="275" spans="1:9" x14ac:dyDescent="0.25">
      <c r="A275" s="29">
        <v>45784</v>
      </c>
      <c r="B275" s="47">
        <v>5</v>
      </c>
      <c r="C275" s="47">
        <v>3</v>
      </c>
      <c r="D275" s="47">
        <v>10</v>
      </c>
      <c r="E275" s="37">
        <v>18.73</v>
      </c>
      <c r="F2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5"/>
      <c r="H275"/>
      <c r="I275"/>
    </row>
    <row r="276" spans="1:9" x14ac:dyDescent="0.25">
      <c r="A276" s="29">
        <v>45784</v>
      </c>
      <c r="B276" s="47">
        <v>5</v>
      </c>
      <c r="C276" s="47">
        <v>3</v>
      </c>
      <c r="D276" s="47">
        <v>11</v>
      </c>
      <c r="E276" s="37">
        <v>14.836499999999999</v>
      </c>
      <c r="F2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6"/>
      <c r="H276"/>
      <c r="I276"/>
    </row>
    <row r="277" spans="1:9" x14ac:dyDescent="0.25">
      <c r="A277" s="29">
        <v>45784</v>
      </c>
      <c r="B277" s="47">
        <v>5</v>
      </c>
      <c r="C277" s="47">
        <v>3</v>
      </c>
      <c r="D277" s="47">
        <v>12</v>
      </c>
      <c r="E277" s="37">
        <v>13.976900000000001</v>
      </c>
      <c r="F2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7"/>
      <c r="H277"/>
      <c r="I277"/>
    </row>
    <row r="278" spans="1:9" x14ac:dyDescent="0.25">
      <c r="A278" s="29">
        <v>45784</v>
      </c>
      <c r="B278" s="47">
        <v>5</v>
      </c>
      <c r="C278" s="47">
        <v>3</v>
      </c>
      <c r="D278" s="47">
        <v>13</v>
      </c>
      <c r="E278" s="37">
        <v>8.3877000000000006</v>
      </c>
      <c r="F2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8"/>
      <c r="H278"/>
      <c r="I278"/>
    </row>
    <row r="279" spans="1:9" x14ac:dyDescent="0.25">
      <c r="A279" s="29">
        <v>45784</v>
      </c>
      <c r="B279" s="47">
        <v>5</v>
      </c>
      <c r="C279" s="47">
        <v>3</v>
      </c>
      <c r="D279" s="47">
        <v>14</v>
      </c>
      <c r="E279" s="37">
        <v>9.7529000000000003</v>
      </c>
      <c r="F2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9"/>
      <c r="H279"/>
      <c r="I279"/>
    </row>
    <row r="280" spans="1:9" x14ac:dyDescent="0.25">
      <c r="A280" s="29">
        <v>45784</v>
      </c>
      <c r="B280" s="47">
        <v>5</v>
      </c>
      <c r="C280" s="47">
        <v>3</v>
      </c>
      <c r="D280" s="47">
        <v>15</v>
      </c>
      <c r="E280" s="37">
        <v>9.8641000000000005</v>
      </c>
      <c r="F2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0"/>
      <c r="H280"/>
      <c r="I280"/>
    </row>
    <row r="281" spans="1:9" x14ac:dyDescent="0.25">
      <c r="A281" s="29">
        <v>45784</v>
      </c>
      <c r="B281" s="47">
        <v>5</v>
      </c>
      <c r="C281" s="47">
        <v>3</v>
      </c>
      <c r="D281" s="47">
        <v>16</v>
      </c>
      <c r="E281" s="37">
        <v>15.7768</v>
      </c>
      <c r="F28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1"/>
      <c r="H281"/>
      <c r="I281"/>
    </row>
    <row r="282" spans="1:9" x14ac:dyDescent="0.25">
      <c r="A282" s="29">
        <v>45784</v>
      </c>
      <c r="B282" s="47">
        <v>5</v>
      </c>
      <c r="C282" s="47">
        <v>3</v>
      </c>
      <c r="D282" s="47">
        <v>17</v>
      </c>
      <c r="E282" s="37">
        <v>15.920199999999999</v>
      </c>
      <c r="F28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2"/>
      <c r="H282"/>
      <c r="I282"/>
    </row>
    <row r="283" spans="1:9" x14ac:dyDescent="0.25">
      <c r="A283" s="29">
        <v>45784</v>
      </c>
      <c r="B283" s="47">
        <v>5</v>
      </c>
      <c r="C283" s="47">
        <v>3</v>
      </c>
      <c r="D283" s="47">
        <v>18</v>
      </c>
      <c r="E283" s="37">
        <v>16.549900000000001</v>
      </c>
      <c r="F28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3"/>
      <c r="H283"/>
      <c r="I283"/>
    </row>
    <row r="284" spans="1:9" x14ac:dyDescent="0.25">
      <c r="A284" s="29">
        <v>45784</v>
      </c>
      <c r="B284" s="47">
        <v>5</v>
      </c>
      <c r="C284" s="47">
        <v>3</v>
      </c>
      <c r="D284" s="47">
        <v>19</v>
      </c>
      <c r="E284" s="37">
        <v>27.291799999999999</v>
      </c>
      <c r="F28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4"/>
      <c r="H284"/>
      <c r="I284"/>
    </row>
    <row r="285" spans="1:9" x14ac:dyDescent="0.25">
      <c r="A285" s="29">
        <v>45784</v>
      </c>
      <c r="B285" s="47">
        <v>5</v>
      </c>
      <c r="C285" s="47">
        <v>3</v>
      </c>
      <c r="D285" s="47">
        <v>20</v>
      </c>
      <c r="E285" s="37">
        <v>28.033000000000001</v>
      </c>
      <c r="F2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5"/>
      <c r="H285"/>
      <c r="I285"/>
    </row>
    <row r="286" spans="1:9" x14ac:dyDescent="0.25">
      <c r="A286" s="29">
        <v>45784</v>
      </c>
      <c r="B286" s="47">
        <v>5</v>
      </c>
      <c r="C286" s="47">
        <v>3</v>
      </c>
      <c r="D286" s="47">
        <v>21</v>
      </c>
      <c r="E286" s="37">
        <v>26.108799999999999</v>
      </c>
      <c r="F2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6"/>
      <c r="H286"/>
      <c r="I286"/>
    </row>
    <row r="287" spans="1:9" x14ac:dyDescent="0.25">
      <c r="A287" s="29">
        <v>45784</v>
      </c>
      <c r="B287" s="47">
        <v>5</v>
      </c>
      <c r="C287" s="47">
        <v>3</v>
      </c>
      <c r="D287" s="47">
        <v>22</v>
      </c>
      <c r="E287" s="37">
        <v>25.1769</v>
      </c>
      <c r="F2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7"/>
      <c r="H287"/>
      <c r="I287"/>
    </row>
    <row r="288" spans="1:9" x14ac:dyDescent="0.25">
      <c r="A288" s="29">
        <v>45784</v>
      </c>
      <c r="B288" s="47">
        <v>5</v>
      </c>
      <c r="C288" s="47">
        <v>3</v>
      </c>
      <c r="D288" s="47">
        <v>23</v>
      </c>
      <c r="E288" s="37">
        <v>26.511900000000001</v>
      </c>
      <c r="F2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8"/>
      <c r="H288"/>
      <c r="I288"/>
    </row>
    <row r="289" spans="1:9" x14ac:dyDescent="0.25">
      <c r="A289" s="29">
        <v>45784</v>
      </c>
      <c r="B289" s="47">
        <v>5</v>
      </c>
      <c r="C289" s="47">
        <v>3</v>
      </c>
      <c r="D289" s="47">
        <v>24</v>
      </c>
      <c r="E289" s="37">
        <v>26.892800000000001</v>
      </c>
      <c r="F2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9"/>
      <c r="H289"/>
      <c r="I289"/>
    </row>
    <row r="290" spans="1:9" x14ac:dyDescent="0.25">
      <c r="A290" s="29">
        <v>45785</v>
      </c>
      <c r="B290" s="47">
        <v>5</v>
      </c>
      <c r="C290" s="47">
        <v>4</v>
      </c>
      <c r="D290" s="47">
        <v>1</v>
      </c>
      <c r="E290" s="37">
        <v>28.238800000000001</v>
      </c>
      <c r="F2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0"/>
      <c r="H290"/>
      <c r="I290"/>
    </row>
    <row r="291" spans="1:9" x14ac:dyDescent="0.25">
      <c r="A291" s="29">
        <v>45785</v>
      </c>
      <c r="B291" s="47">
        <v>5</v>
      </c>
      <c r="C291" s="47">
        <v>4</v>
      </c>
      <c r="D291" s="47">
        <v>2</v>
      </c>
      <c r="E291" s="37">
        <v>28.206299999999999</v>
      </c>
      <c r="F2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1"/>
      <c r="H291"/>
      <c r="I291"/>
    </row>
    <row r="292" spans="1:9" x14ac:dyDescent="0.25">
      <c r="A292" s="29">
        <v>45785</v>
      </c>
      <c r="B292" s="47">
        <v>5</v>
      </c>
      <c r="C292" s="47">
        <v>4</v>
      </c>
      <c r="D292" s="47">
        <v>3</v>
      </c>
      <c r="E292" s="37">
        <v>26.8735</v>
      </c>
      <c r="F2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2"/>
      <c r="H292"/>
      <c r="I292"/>
    </row>
    <row r="293" spans="1:9" x14ac:dyDescent="0.25">
      <c r="A293" s="29">
        <v>45785</v>
      </c>
      <c r="B293" s="47">
        <v>5</v>
      </c>
      <c r="C293" s="47">
        <v>4</v>
      </c>
      <c r="D293" s="47">
        <v>4</v>
      </c>
      <c r="E293" s="37">
        <v>28.445900000000002</v>
      </c>
      <c r="F2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3"/>
      <c r="H293"/>
      <c r="I293"/>
    </row>
    <row r="294" spans="1:9" x14ac:dyDescent="0.25">
      <c r="A294" s="29">
        <v>45785</v>
      </c>
      <c r="B294" s="47">
        <v>5</v>
      </c>
      <c r="C294" s="47">
        <v>4</v>
      </c>
      <c r="D294" s="47">
        <v>5</v>
      </c>
      <c r="E294" s="37">
        <v>27.6798</v>
      </c>
      <c r="F2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4"/>
      <c r="H294"/>
      <c r="I294"/>
    </row>
    <row r="295" spans="1:9" x14ac:dyDescent="0.25">
      <c r="A295" s="29">
        <v>45785</v>
      </c>
      <c r="B295" s="47">
        <v>5</v>
      </c>
      <c r="C295" s="47">
        <v>4</v>
      </c>
      <c r="D295" s="47">
        <v>6</v>
      </c>
      <c r="E295" s="37">
        <v>26.2759</v>
      </c>
      <c r="F2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5"/>
      <c r="H295"/>
      <c r="I295"/>
    </row>
    <row r="296" spans="1:9" x14ac:dyDescent="0.25">
      <c r="A296" s="29">
        <v>45785</v>
      </c>
      <c r="B296" s="47">
        <v>5</v>
      </c>
      <c r="C296" s="47">
        <v>4</v>
      </c>
      <c r="D296" s="47">
        <v>7</v>
      </c>
      <c r="E296" s="37">
        <v>27.416799999999999</v>
      </c>
      <c r="F2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6"/>
      <c r="H296"/>
      <c r="I296"/>
    </row>
    <row r="297" spans="1:9" x14ac:dyDescent="0.25">
      <c r="A297" s="29">
        <v>45785</v>
      </c>
      <c r="B297" s="47">
        <v>5</v>
      </c>
      <c r="C297" s="47">
        <v>4</v>
      </c>
      <c r="D297" s="47">
        <v>8</v>
      </c>
      <c r="E297" s="37">
        <v>15.7281</v>
      </c>
      <c r="F2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7"/>
      <c r="H297"/>
      <c r="I297"/>
    </row>
    <row r="298" spans="1:9" x14ac:dyDescent="0.25">
      <c r="A298" s="29">
        <v>45785</v>
      </c>
      <c r="B298" s="47">
        <v>5</v>
      </c>
      <c r="C298" s="47">
        <v>4</v>
      </c>
      <c r="D298" s="47">
        <v>9</v>
      </c>
      <c r="E298" s="37">
        <v>18.041799999999999</v>
      </c>
      <c r="F2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8"/>
      <c r="H298"/>
      <c r="I298"/>
    </row>
    <row r="299" spans="1:9" x14ac:dyDescent="0.25">
      <c r="A299" s="29">
        <v>45785</v>
      </c>
      <c r="B299" s="47">
        <v>5</v>
      </c>
      <c r="C299" s="47">
        <v>4</v>
      </c>
      <c r="D299" s="47">
        <v>10</v>
      </c>
      <c r="E299" s="37">
        <v>18.367999999999999</v>
      </c>
      <c r="F2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9"/>
      <c r="H299"/>
      <c r="I299"/>
    </row>
    <row r="300" spans="1:9" x14ac:dyDescent="0.25">
      <c r="A300" s="29">
        <v>45785</v>
      </c>
      <c r="B300" s="47">
        <v>5</v>
      </c>
      <c r="C300" s="47">
        <v>4</v>
      </c>
      <c r="D300" s="47">
        <v>11</v>
      </c>
      <c r="E300" s="37">
        <v>19.777100000000001</v>
      </c>
      <c r="F3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0"/>
      <c r="H300"/>
      <c r="I300"/>
    </row>
    <row r="301" spans="1:9" x14ac:dyDescent="0.25">
      <c r="A301" s="29">
        <v>45785</v>
      </c>
      <c r="B301" s="47">
        <v>5</v>
      </c>
      <c r="C301" s="47">
        <v>4</v>
      </c>
      <c r="D301" s="47">
        <v>12</v>
      </c>
      <c r="E301" s="37">
        <v>20.334499999999998</v>
      </c>
      <c r="F3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1"/>
      <c r="H301"/>
      <c r="I301"/>
    </row>
    <row r="302" spans="1:9" x14ac:dyDescent="0.25">
      <c r="A302" s="29">
        <v>45785</v>
      </c>
      <c r="B302" s="47">
        <v>5</v>
      </c>
      <c r="C302" s="47">
        <v>4</v>
      </c>
      <c r="D302" s="47">
        <v>13</v>
      </c>
      <c r="E302" s="37">
        <v>20.290199999999999</v>
      </c>
      <c r="F3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2"/>
      <c r="H302"/>
      <c r="I302"/>
    </row>
    <row r="303" spans="1:9" x14ac:dyDescent="0.25">
      <c r="A303" s="29">
        <v>45785</v>
      </c>
      <c r="B303" s="47">
        <v>5</v>
      </c>
      <c r="C303" s="47">
        <v>4</v>
      </c>
      <c r="D303" s="47">
        <v>14</v>
      </c>
      <c r="E303" s="37">
        <v>20.938600000000001</v>
      </c>
      <c r="F3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3"/>
      <c r="H303"/>
      <c r="I303"/>
    </row>
    <row r="304" spans="1:9" x14ac:dyDescent="0.25">
      <c r="A304" s="29">
        <v>45785</v>
      </c>
      <c r="B304" s="47">
        <v>5</v>
      </c>
      <c r="C304" s="47">
        <v>4</v>
      </c>
      <c r="D304" s="47">
        <v>15</v>
      </c>
      <c r="E304" s="37">
        <v>25.539400000000001</v>
      </c>
      <c r="F3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4"/>
      <c r="H304"/>
      <c r="I304"/>
    </row>
    <row r="305" spans="1:9" x14ac:dyDescent="0.25">
      <c r="A305" s="29">
        <v>45785</v>
      </c>
      <c r="B305" s="47">
        <v>5</v>
      </c>
      <c r="C305" s="47">
        <v>4</v>
      </c>
      <c r="D305" s="47">
        <v>16</v>
      </c>
      <c r="E305" s="37">
        <v>28.137899999999998</v>
      </c>
      <c r="F30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5"/>
      <c r="H305"/>
      <c r="I305"/>
    </row>
    <row r="306" spans="1:9" x14ac:dyDescent="0.25">
      <c r="A306" s="29">
        <v>45785</v>
      </c>
      <c r="B306" s="47">
        <v>5</v>
      </c>
      <c r="C306" s="47">
        <v>4</v>
      </c>
      <c r="D306" s="47">
        <v>17</v>
      </c>
      <c r="E306" s="37">
        <v>26.006</v>
      </c>
      <c r="F30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6"/>
      <c r="H306"/>
      <c r="I306"/>
    </row>
    <row r="307" spans="1:9" x14ac:dyDescent="0.25">
      <c r="A307" s="29">
        <v>45785</v>
      </c>
      <c r="B307" s="47">
        <v>5</v>
      </c>
      <c r="C307" s="47">
        <v>4</v>
      </c>
      <c r="D307" s="47">
        <v>18</v>
      </c>
      <c r="E307" s="37">
        <v>35.447099999999999</v>
      </c>
      <c r="F30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7"/>
      <c r="H307"/>
      <c r="I307"/>
    </row>
    <row r="308" spans="1:9" x14ac:dyDescent="0.25">
      <c r="A308" s="29">
        <v>45785</v>
      </c>
      <c r="B308" s="47">
        <v>5</v>
      </c>
      <c r="C308" s="47">
        <v>4</v>
      </c>
      <c r="D308" s="47">
        <v>19</v>
      </c>
      <c r="E308" s="37">
        <v>64.478999999999999</v>
      </c>
      <c r="F30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8"/>
      <c r="H308"/>
      <c r="I308"/>
    </row>
    <row r="309" spans="1:9" x14ac:dyDescent="0.25">
      <c r="A309" s="29">
        <v>45785</v>
      </c>
      <c r="B309" s="47">
        <v>5</v>
      </c>
      <c r="C309" s="47">
        <v>4</v>
      </c>
      <c r="D309" s="47">
        <v>20</v>
      </c>
      <c r="E309" s="37">
        <v>69.374700000000004</v>
      </c>
      <c r="F3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9"/>
      <c r="H309"/>
      <c r="I309"/>
    </row>
    <row r="310" spans="1:9" x14ac:dyDescent="0.25">
      <c r="A310" s="29">
        <v>45785</v>
      </c>
      <c r="B310" s="47">
        <v>5</v>
      </c>
      <c r="C310" s="47">
        <v>4</v>
      </c>
      <c r="D310" s="47">
        <v>21</v>
      </c>
      <c r="E310" s="37">
        <v>64.708100000000002</v>
      </c>
      <c r="F3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0"/>
      <c r="H310"/>
      <c r="I310"/>
    </row>
    <row r="311" spans="1:9" x14ac:dyDescent="0.25">
      <c r="A311" s="29">
        <v>45785</v>
      </c>
      <c r="B311" s="47">
        <v>5</v>
      </c>
      <c r="C311" s="47">
        <v>4</v>
      </c>
      <c r="D311" s="47">
        <v>22</v>
      </c>
      <c r="E311" s="37">
        <v>54.909599999999998</v>
      </c>
      <c r="F3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1"/>
      <c r="H311"/>
      <c r="I311"/>
    </row>
    <row r="312" spans="1:9" x14ac:dyDescent="0.25">
      <c r="A312" s="29">
        <v>45785</v>
      </c>
      <c r="B312" s="47">
        <v>5</v>
      </c>
      <c r="C312" s="47">
        <v>4</v>
      </c>
      <c r="D312" s="47">
        <v>23</v>
      </c>
      <c r="E312" s="37">
        <v>69.061499999999995</v>
      </c>
      <c r="F3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2"/>
      <c r="H312"/>
      <c r="I312"/>
    </row>
    <row r="313" spans="1:9" x14ac:dyDescent="0.25">
      <c r="A313" s="29">
        <v>45785</v>
      </c>
      <c r="B313" s="47">
        <v>5</v>
      </c>
      <c r="C313" s="47">
        <v>4</v>
      </c>
      <c r="D313" s="47">
        <v>24</v>
      </c>
      <c r="E313" s="37">
        <v>48.319299999999998</v>
      </c>
      <c r="F3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3"/>
      <c r="H313"/>
      <c r="I313"/>
    </row>
    <row r="314" spans="1:9" x14ac:dyDescent="0.25">
      <c r="A314" s="29">
        <v>45786</v>
      </c>
      <c r="B314" s="47">
        <v>5</v>
      </c>
      <c r="C314" s="47">
        <v>5</v>
      </c>
      <c r="D314" s="47">
        <v>1</v>
      </c>
      <c r="E314" s="37">
        <v>35.075099999999999</v>
      </c>
      <c r="F3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4"/>
      <c r="H314"/>
      <c r="I314"/>
    </row>
    <row r="315" spans="1:9" x14ac:dyDescent="0.25">
      <c r="A315" s="29">
        <v>45786</v>
      </c>
      <c r="B315" s="47">
        <v>5</v>
      </c>
      <c r="C315" s="47">
        <v>5</v>
      </c>
      <c r="D315" s="47">
        <v>2</v>
      </c>
      <c r="E315" s="37">
        <v>40.930900000000001</v>
      </c>
      <c r="F3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5"/>
      <c r="H315"/>
      <c r="I315"/>
    </row>
    <row r="316" spans="1:9" x14ac:dyDescent="0.25">
      <c r="A316" s="29">
        <v>45786</v>
      </c>
      <c r="B316" s="47">
        <v>5</v>
      </c>
      <c r="C316" s="47">
        <v>5</v>
      </c>
      <c r="D316" s="47">
        <v>3</v>
      </c>
      <c r="E316" s="37">
        <v>34.1496</v>
      </c>
      <c r="F3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6"/>
      <c r="H316"/>
      <c r="I316"/>
    </row>
    <row r="317" spans="1:9" x14ac:dyDescent="0.25">
      <c r="A317" s="29">
        <v>45786</v>
      </c>
      <c r="B317" s="47">
        <v>5</v>
      </c>
      <c r="C317" s="47">
        <v>5</v>
      </c>
      <c r="D317" s="47">
        <v>4</v>
      </c>
      <c r="E317" s="37">
        <v>36.207099999999997</v>
      </c>
      <c r="F3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7"/>
      <c r="H317"/>
      <c r="I317"/>
    </row>
    <row r="318" spans="1:9" x14ac:dyDescent="0.25">
      <c r="A318" s="29">
        <v>45786</v>
      </c>
      <c r="B318" s="47">
        <v>5</v>
      </c>
      <c r="C318" s="47">
        <v>5</v>
      </c>
      <c r="D318" s="47">
        <v>5</v>
      </c>
      <c r="E318" s="37">
        <v>41.226999999999997</v>
      </c>
      <c r="F3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8"/>
      <c r="H318"/>
      <c r="I318"/>
    </row>
    <row r="319" spans="1:9" x14ac:dyDescent="0.25">
      <c r="A319" s="29">
        <v>45786</v>
      </c>
      <c r="B319" s="47">
        <v>5</v>
      </c>
      <c r="C319" s="47">
        <v>5</v>
      </c>
      <c r="D319" s="47">
        <v>6</v>
      </c>
      <c r="E319" s="37">
        <v>48.862000000000002</v>
      </c>
      <c r="F3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9"/>
      <c r="H319"/>
      <c r="I319"/>
    </row>
    <row r="320" spans="1:9" x14ac:dyDescent="0.25">
      <c r="A320" s="29">
        <v>45786</v>
      </c>
      <c r="B320" s="47">
        <v>5</v>
      </c>
      <c r="C320" s="47">
        <v>5</v>
      </c>
      <c r="D320" s="47">
        <v>7</v>
      </c>
      <c r="E320" s="37">
        <v>38.851399999999998</v>
      </c>
      <c r="F3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0"/>
      <c r="H320"/>
      <c r="I320"/>
    </row>
    <row r="321" spans="1:9" x14ac:dyDescent="0.25">
      <c r="A321" s="29">
        <v>45786</v>
      </c>
      <c r="B321" s="47">
        <v>5</v>
      </c>
      <c r="C321" s="47">
        <v>5</v>
      </c>
      <c r="D321" s="47">
        <v>8</v>
      </c>
      <c r="E321" s="37">
        <v>18.3323</v>
      </c>
      <c r="F3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1"/>
      <c r="H321"/>
      <c r="I321"/>
    </row>
    <row r="322" spans="1:9" x14ac:dyDescent="0.25">
      <c r="A322" s="29">
        <v>45786</v>
      </c>
      <c r="B322" s="47">
        <v>5</v>
      </c>
      <c r="C322" s="47">
        <v>5</v>
      </c>
      <c r="D322" s="47">
        <v>9</v>
      </c>
      <c r="E322" s="37">
        <v>27.065200000000001</v>
      </c>
      <c r="F3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2"/>
      <c r="H322"/>
      <c r="I322"/>
    </row>
    <row r="323" spans="1:9" x14ac:dyDescent="0.25">
      <c r="A323" s="29">
        <v>45786</v>
      </c>
      <c r="B323" s="47">
        <v>5</v>
      </c>
      <c r="C323" s="47">
        <v>5</v>
      </c>
      <c r="D323" s="47">
        <v>10</v>
      </c>
      <c r="E323" s="37">
        <v>31.2133</v>
      </c>
      <c r="F3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3"/>
      <c r="H323"/>
      <c r="I323"/>
    </row>
    <row r="324" spans="1:9" x14ac:dyDescent="0.25">
      <c r="A324" s="29">
        <v>45786</v>
      </c>
      <c r="B324" s="47">
        <v>5</v>
      </c>
      <c r="C324" s="47">
        <v>5</v>
      </c>
      <c r="D324" s="47">
        <v>11</v>
      </c>
      <c r="E324" s="37">
        <v>28.429099999999998</v>
      </c>
      <c r="F3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4"/>
      <c r="H324"/>
      <c r="I324"/>
    </row>
    <row r="325" spans="1:9" x14ac:dyDescent="0.25">
      <c r="A325" s="29">
        <v>45786</v>
      </c>
      <c r="B325" s="47">
        <v>5</v>
      </c>
      <c r="C325" s="47">
        <v>5</v>
      </c>
      <c r="D325" s="47">
        <v>12</v>
      </c>
      <c r="E325" s="37">
        <v>29.823399999999999</v>
      </c>
      <c r="F3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5"/>
      <c r="H325"/>
      <c r="I325"/>
    </row>
    <row r="326" spans="1:9" x14ac:dyDescent="0.25">
      <c r="A326" s="29">
        <v>45786</v>
      </c>
      <c r="B326" s="47">
        <v>5</v>
      </c>
      <c r="C326" s="47">
        <v>5</v>
      </c>
      <c r="D326" s="47">
        <v>13</v>
      </c>
      <c r="E326" s="37">
        <v>31.613700000000001</v>
      </c>
      <c r="F3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6"/>
      <c r="H326"/>
      <c r="I326"/>
    </row>
    <row r="327" spans="1:9" x14ac:dyDescent="0.25">
      <c r="A327" s="29">
        <v>45786</v>
      </c>
      <c r="B327" s="47">
        <v>5</v>
      </c>
      <c r="C327" s="47">
        <v>5</v>
      </c>
      <c r="D327" s="47">
        <v>14</v>
      </c>
      <c r="E327" s="37">
        <v>33.250700000000002</v>
      </c>
      <c r="F3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7"/>
      <c r="H327"/>
      <c r="I327"/>
    </row>
    <row r="328" spans="1:9" x14ac:dyDescent="0.25">
      <c r="A328" s="29">
        <v>45786</v>
      </c>
      <c r="B328" s="47">
        <v>5</v>
      </c>
      <c r="C328" s="47">
        <v>5</v>
      </c>
      <c r="D328" s="47">
        <v>15</v>
      </c>
      <c r="E328" s="37">
        <v>30.590199999999999</v>
      </c>
      <c r="F3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8"/>
      <c r="H328"/>
      <c r="I328"/>
    </row>
    <row r="329" spans="1:9" x14ac:dyDescent="0.25">
      <c r="A329" s="29">
        <v>45786</v>
      </c>
      <c r="B329" s="47">
        <v>5</v>
      </c>
      <c r="C329" s="47">
        <v>5</v>
      </c>
      <c r="D329" s="47">
        <v>16</v>
      </c>
      <c r="E329" s="37">
        <v>34.9572</v>
      </c>
      <c r="F32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29"/>
      <c r="H329"/>
      <c r="I329"/>
    </row>
    <row r="330" spans="1:9" x14ac:dyDescent="0.25">
      <c r="A330" s="29">
        <v>45786</v>
      </c>
      <c r="B330" s="47">
        <v>5</v>
      </c>
      <c r="C330" s="47">
        <v>5</v>
      </c>
      <c r="D330" s="47">
        <v>17</v>
      </c>
      <c r="E330" s="37">
        <v>32.356299999999997</v>
      </c>
      <c r="F33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0"/>
      <c r="H330"/>
      <c r="I330"/>
    </row>
    <row r="331" spans="1:9" x14ac:dyDescent="0.25">
      <c r="A331" s="29">
        <v>45786</v>
      </c>
      <c r="B331" s="47">
        <v>5</v>
      </c>
      <c r="C331" s="47">
        <v>5</v>
      </c>
      <c r="D331" s="47">
        <v>18</v>
      </c>
      <c r="E331" s="37">
        <v>49.182600000000001</v>
      </c>
      <c r="F33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1"/>
      <c r="H331"/>
      <c r="I331"/>
    </row>
    <row r="332" spans="1:9" x14ac:dyDescent="0.25">
      <c r="A332" s="29">
        <v>45786</v>
      </c>
      <c r="B332" s="47">
        <v>5</v>
      </c>
      <c r="C332" s="47">
        <v>5</v>
      </c>
      <c r="D332" s="47">
        <v>19</v>
      </c>
      <c r="E332" s="37">
        <v>64.234700000000004</v>
      </c>
      <c r="F33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2"/>
      <c r="H332"/>
      <c r="I332"/>
    </row>
    <row r="333" spans="1:9" x14ac:dyDescent="0.25">
      <c r="A333" s="29">
        <v>45786</v>
      </c>
      <c r="B333" s="47">
        <v>5</v>
      </c>
      <c r="C333" s="47">
        <v>5</v>
      </c>
      <c r="D333" s="47">
        <v>20</v>
      </c>
      <c r="E333" s="37">
        <v>79.748400000000004</v>
      </c>
      <c r="F3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3"/>
      <c r="H333"/>
      <c r="I333"/>
    </row>
    <row r="334" spans="1:9" x14ac:dyDescent="0.25">
      <c r="A334" s="29">
        <v>45786</v>
      </c>
      <c r="B334" s="47">
        <v>5</v>
      </c>
      <c r="C334" s="47">
        <v>5</v>
      </c>
      <c r="D334" s="47">
        <v>21</v>
      </c>
      <c r="E334" s="37">
        <v>36.3765</v>
      </c>
      <c r="F3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4"/>
      <c r="H334"/>
      <c r="I334"/>
    </row>
    <row r="335" spans="1:9" x14ac:dyDescent="0.25">
      <c r="A335" s="29">
        <v>45786</v>
      </c>
      <c r="B335" s="47">
        <v>5</v>
      </c>
      <c r="C335" s="47">
        <v>5</v>
      </c>
      <c r="D335" s="47">
        <v>22</v>
      </c>
      <c r="E335" s="37">
        <v>34.687399999999997</v>
      </c>
      <c r="F3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5"/>
      <c r="H335"/>
      <c r="I335"/>
    </row>
    <row r="336" spans="1:9" x14ac:dyDescent="0.25">
      <c r="A336" s="29">
        <v>45786</v>
      </c>
      <c r="B336" s="47">
        <v>5</v>
      </c>
      <c r="C336" s="47">
        <v>5</v>
      </c>
      <c r="D336" s="47">
        <v>23</v>
      </c>
      <c r="E336" s="37">
        <v>65.608199999999997</v>
      </c>
      <c r="F3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6"/>
      <c r="H336"/>
      <c r="I336"/>
    </row>
    <row r="337" spans="1:9" x14ac:dyDescent="0.25">
      <c r="A337" s="29">
        <v>45786</v>
      </c>
      <c r="B337" s="47">
        <v>5</v>
      </c>
      <c r="C337" s="47">
        <v>5</v>
      </c>
      <c r="D337" s="47">
        <v>24</v>
      </c>
      <c r="E337" s="37">
        <v>49.141599999999997</v>
      </c>
      <c r="F3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7"/>
      <c r="H337"/>
      <c r="I337"/>
    </row>
    <row r="338" spans="1:9" x14ac:dyDescent="0.25">
      <c r="A338" s="29">
        <v>45787</v>
      </c>
      <c r="B338" s="47">
        <v>5</v>
      </c>
      <c r="C338" s="47">
        <v>6</v>
      </c>
      <c r="D338" s="47">
        <v>1</v>
      </c>
      <c r="E338" s="37">
        <v>40.039700000000003</v>
      </c>
      <c r="F3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8"/>
      <c r="H338"/>
      <c r="I338"/>
    </row>
    <row r="339" spans="1:9" x14ac:dyDescent="0.25">
      <c r="A339" s="29">
        <v>45787</v>
      </c>
      <c r="B339" s="47">
        <v>5</v>
      </c>
      <c r="C339" s="47">
        <v>6</v>
      </c>
      <c r="D339" s="47">
        <v>2</v>
      </c>
      <c r="E339" s="37">
        <v>27.221399999999999</v>
      </c>
      <c r="F3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9"/>
      <c r="H339"/>
      <c r="I339"/>
    </row>
    <row r="340" spans="1:9" x14ac:dyDescent="0.25">
      <c r="A340" s="29">
        <v>45787</v>
      </c>
      <c r="B340" s="47">
        <v>5</v>
      </c>
      <c r="C340" s="47">
        <v>6</v>
      </c>
      <c r="D340" s="47">
        <v>3</v>
      </c>
      <c r="E340" s="37">
        <v>25.173300000000001</v>
      </c>
      <c r="F3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0"/>
      <c r="H340"/>
      <c r="I340"/>
    </row>
    <row r="341" spans="1:9" x14ac:dyDescent="0.25">
      <c r="A341" s="29">
        <v>45787</v>
      </c>
      <c r="B341" s="47">
        <v>5</v>
      </c>
      <c r="C341" s="47">
        <v>6</v>
      </c>
      <c r="D341" s="47">
        <v>4</v>
      </c>
      <c r="E341" s="37">
        <v>25.131399999999999</v>
      </c>
      <c r="F3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1"/>
      <c r="H341"/>
      <c r="I341"/>
    </row>
    <row r="342" spans="1:9" x14ac:dyDescent="0.25">
      <c r="A342" s="29">
        <v>45787</v>
      </c>
      <c r="B342" s="47">
        <v>5</v>
      </c>
      <c r="C342" s="47">
        <v>6</v>
      </c>
      <c r="D342" s="47">
        <v>5</v>
      </c>
      <c r="E342" s="37">
        <v>29.994700000000002</v>
      </c>
      <c r="F3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2"/>
      <c r="H342"/>
      <c r="I342"/>
    </row>
    <row r="343" spans="1:9" x14ac:dyDescent="0.25">
      <c r="A343" s="29">
        <v>45787</v>
      </c>
      <c r="B343" s="47">
        <v>5</v>
      </c>
      <c r="C343" s="47">
        <v>6</v>
      </c>
      <c r="D343" s="47">
        <v>6</v>
      </c>
      <c r="E343" s="37">
        <v>28.856300000000001</v>
      </c>
      <c r="F3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3"/>
      <c r="H343"/>
      <c r="I343"/>
    </row>
    <row r="344" spans="1:9" x14ac:dyDescent="0.25">
      <c r="A344" s="29">
        <v>45787</v>
      </c>
      <c r="B344" s="47">
        <v>5</v>
      </c>
      <c r="C344" s="47">
        <v>6</v>
      </c>
      <c r="D344" s="47">
        <v>7</v>
      </c>
      <c r="E344" s="37">
        <v>28.146699999999999</v>
      </c>
      <c r="F3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4"/>
      <c r="H344"/>
      <c r="I344"/>
    </row>
    <row r="345" spans="1:9" x14ac:dyDescent="0.25">
      <c r="A345" s="29">
        <v>45787</v>
      </c>
      <c r="B345" s="47">
        <v>5</v>
      </c>
      <c r="C345" s="47">
        <v>6</v>
      </c>
      <c r="D345" s="47">
        <v>8</v>
      </c>
      <c r="E345" s="37">
        <v>15.654999999999999</v>
      </c>
      <c r="F3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5"/>
      <c r="H345"/>
      <c r="I345"/>
    </row>
    <row r="346" spans="1:9" x14ac:dyDescent="0.25">
      <c r="A346" s="29">
        <v>45787</v>
      </c>
      <c r="B346" s="47">
        <v>5</v>
      </c>
      <c r="C346" s="47">
        <v>6</v>
      </c>
      <c r="D346" s="47">
        <v>9</v>
      </c>
      <c r="E346" s="37">
        <v>20.017600000000002</v>
      </c>
      <c r="F3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6"/>
      <c r="H346"/>
      <c r="I346"/>
    </row>
    <row r="347" spans="1:9" x14ac:dyDescent="0.25">
      <c r="A347" s="29">
        <v>45787</v>
      </c>
      <c r="B347" s="47">
        <v>5</v>
      </c>
      <c r="C347" s="47">
        <v>6</v>
      </c>
      <c r="D347" s="47">
        <v>10</v>
      </c>
      <c r="E347" s="37">
        <v>25.7928</v>
      </c>
      <c r="F3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7"/>
      <c r="H347"/>
      <c r="I347"/>
    </row>
    <row r="348" spans="1:9" x14ac:dyDescent="0.25">
      <c r="A348" s="29">
        <v>45787</v>
      </c>
      <c r="B348" s="47">
        <v>5</v>
      </c>
      <c r="C348" s="47">
        <v>6</v>
      </c>
      <c r="D348" s="47">
        <v>11</v>
      </c>
      <c r="E348" s="37">
        <v>22.1675</v>
      </c>
      <c r="F3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8"/>
      <c r="H348"/>
      <c r="I348"/>
    </row>
    <row r="349" spans="1:9" x14ac:dyDescent="0.25">
      <c r="A349" s="29">
        <v>45787</v>
      </c>
      <c r="B349" s="47">
        <v>5</v>
      </c>
      <c r="C349" s="47">
        <v>6</v>
      </c>
      <c r="D349" s="47">
        <v>12</v>
      </c>
      <c r="E349" s="37">
        <v>19.172499999999999</v>
      </c>
      <c r="F3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9"/>
      <c r="H349"/>
      <c r="I349"/>
    </row>
    <row r="350" spans="1:9" x14ac:dyDescent="0.25">
      <c r="A350" s="29">
        <v>45787</v>
      </c>
      <c r="B350" s="47">
        <v>5</v>
      </c>
      <c r="C350" s="47">
        <v>6</v>
      </c>
      <c r="D350" s="47">
        <v>13</v>
      </c>
      <c r="E350" s="37">
        <v>22.365100000000002</v>
      </c>
      <c r="F3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0"/>
      <c r="H350"/>
      <c r="I350"/>
    </row>
    <row r="351" spans="1:9" x14ac:dyDescent="0.25">
      <c r="A351" s="29">
        <v>45787</v>
      </c>
      <c r="B351" s="47">
        <v>5</v>
      </c>
      <c r="C351" s="47">
        <v>6</v>
      </c>
      <c r="D351" s="47">
        <v>14</v>
      </c>
      <c r="E351" s="37">
        <v>25.0061</v>
      </c>
      <c r="F3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1"/>
      <c r="H351"/>
      <c r="I351"/>
    </row>
    <row r="352" spans="1:9" x14ac:dyDescent="0.25">
      <c r="A352" s="29">
        <v>45787</v>
      </c>
      <c r="B352" s="47">
        <v>5</v>
      </c>
      <c r="C352" s="47">
        <v>6</v>
      </c>
      <c r="D352" s="47">
        <v>15</v>
      </c>
      <c r="E352" s="37">
        <v>27.785900000000002</v>
      </c>
      <c r="F3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2"/>
      <c r="H352"/>
      <c r="I352"/>
    </row>
    <row r="353" spans="1:9" x14ac:dyDescent="0.25">
      <c r="A353" s="29">
        <v>45787</v>
      </c>
      <c r="B353" s="47">
        <v>5</v>
      </c>
      <c r="C353" s="47">
        <v>6</v>
      </c>
      <c r="D353" s="47">
        <v>16</v>
      </c>
      <c r="E353" s="37">
        <v>26.681899999999999</v>
      </c>
      <c r="F3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3"/>
      <c r="H353"/>
      <c r="I353"/>
    </row>
    <row r="354" spans="1:9" x14ac:dyDescent="0.25">
      <c r="A354" s="29">
        <v>45787</v>
      </c>
      <c r="B354" s="47">
        <v>5</v>
      </c>
      <c r="C354" s="47">
        <v>6</v>
      </c>
      <c r="D354" s="47">
        <v>17</v>
      </c>
      <c r="E354" s="37">
        <v>30.232399999999998</v>
      </c>
      <c r="F3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4"/>
      <c r="H354"/>
      <c r="I354"/>
    </row>
    <row r="355" spans="1:9" x14ac:dyDescent="0.25">
      <c r="A355" s="29">
        <v>45787</v>
      </c>
      <c r="B355" s="47">
        <v>5</v>
      </c>
      <c r="C355" s="47">
        <v>6</v>
      </c>
      <c r="D355" s="47">
        <v>18</v>
      </c>
      <c r="E355" s="37">
        <v>39.651200000000003</v>
      </c>
      <c r="F3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5"/>
      <c r="H355"/>
      <c r="I355"/>
    </row>
    <row r="356" spans="1:9" x14ac:dyDescent="0.25">
      <c r="A356" s="29">
        <v>45787</v>
      </c>
      <c r="B356" s="47">
        <v>5</v>
      </c>
      <c r="C356" s="47">
        <v>6</v>
      </c>
      <c r="D356" s="47">
        <v>19</v>
      </c>
      <c r="E356" s="37">
        <v>45.630600000000001</v>
      </c>
      <c r="F3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6"/>
      <c r="H356"/>
      <c r="I356"/>
    </row>
    <row r="357" spans="1:9" x14ac:dyDescent="0.25">
      <c r="A357" s="29">
        <v>45787</v>
      </c>
      <c r="B357" s="47">
        <v>5</v>
      </c>
      <c r="C357" s="47">
        <v>6</v>
      </c>
      <c r="D357" s="47">
        <v>20</v>
      </c>
      <c r="E357" s="37">
        <v>71.5471</v>
      </c>
      <c r="F3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7"/>
      <c r="H357"/>
      <c r="I357"/>
    </row>
    <row r="358" spans="1:9" x14ac:dyDescent="0.25">
      <c r="A358" s="29">
        <v>45787</v>
      </c>
      <c r="B358" s="47">
        <v>5</v>
      </c>
      <c r="C358" s="47">
        <v>6</v>
      </c>
      <c r="D358" s="47">
        <v>21</v>
      </c>
      <c r="E358" s="37">
        <v>48.031199999999998</v>
      </c>
      <c r="F3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8"/>
      <c r="H358"/>
      <c r="I358"/>
    </row>
    <row r="359" spans="1:9" x14ac:dyDescent="0.25">
      <c r="A359" s="29">
        <v>45787</v>
      </c>
      <c r="B359" s="47">
        <v>5</v>
      </c>
      <c r="C359" s="47">
        <v>6</v>
      </c>
      <c r="D359" s="47">
        <v>22</v>
      </c>
      <c r="E359" s="37">
        <v>41.407800000000002</v>
      </c>
      <c r="F3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9"/>
      <c r="H359"/>
      <c r="I359"/>
    </row>
    <row r="360" spans="1:9" x14ac:dyDescent="0.25">
      <c r="A360" s="29">
        <v>45787</v>
      </c>
      <c r="B360" s="47">
        <v>5</v>
      </c>
      <c r="C360" s="47">
        <v>6</v>
      </c>
      <c r="D360" s="47">
        <v>23</v>
      </c>
      <c r="E360" s="37">
        <v>54.228400000000001</v>
      </c>
      <c r="F3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0"/>
      <c r="H360"/>
      <c r="I360"/>
    </row>
    <row r="361" spans="1:9" x14ac:dyDescent="0.25">
      <c r="A361" s="29">
        <v>45787</v>
      </c>
      <c r="B361" s="47">
        <v>5</v>
      </c>
      <c r="C361" s="47">
        <v>6</v>
      </c>
      <c r="D361" s="47">
        <v>24</v>
      </c>
      <c r="E361" s="37">
        <v>46.029600000000002</v>
      </c>
      <c r="F3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1"/>
      <c r="H361"/>
      <c r="I361"/>
    </row>
    <row r="362" spans="1:9" x14ac:dyDescent="0.25">
      <c r="A362" s="29">
        <v>45788</v>
      </c>
      <c r="B362" s="47">
        <v>5</v>
      </c>
      <c r="C362" s="47">
        <v>7</v>
      </c>
      <c r="D362" s="47">
        <v>1</v>
      </c>
      <c r="E362" s="37">
        <v>29.590800000000002</v>
      </c>
      <c r="F3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2"/>
      <c r="H362"/>
      <c r="I362"/>
    </row>
    <row r="363" spans="1:9" x14ac:dyDescent="0.25">
      <c r="A363" s="29">
        <v>45788</v>
      </c>
      <c r="B363" s="47">
        <v>5</v>
      </c>
      <c r="C363" s="47">
        <v>7</v>
      </c>
      <c r="D363" s="47">
        <v>2</v>
      </c>
      <c r="E363" s="37">
        <v>30.479600000000001</v>
      </c>
      <c r="F3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3"/>
      <c r="H363"/>
      <c r="I363"/>
    </row>
    <row r="364" spans="1:9" x14ac:dyDescent="0.25">
      <c r="A364" s="29">
        <v>45788</v>
      </c>
      <c r="B364" s="47">
        <v>5</v>
      </c>
      <c r="C364" s="47">
        <v>7</v>
      </c>
      <c r="D364" s="47">
        <v>3</v>
      </c>
      <c r="E364" s="37">
        <v>31.8064</v>
      </c>
      <c r="F3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4"/>
      <c r="H364"/>
      <c r="I364"/>
    </row>
    <row r="365" spans="1:9" x14ac:dyDescent="0.25">
      <c r="A365" s="29">
        <v>45788</v>
      </c>
      <c r="B365" s="47">
        <v>5</v>
      </c>
      <c r="C365" s="47">
        <v>7</v>
      </c>
      <c r="D365" s="47">
        <v>4</v>
      </c>
      <c r="E365" s="37">
        <v>30.036300000000001</v>
      </c>
      <c r="F3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5"/>
      <c r="H365"/>
      <c r="I365"/>
    </row>
    <row r="366" spans="1:9" x14ac:dyDescent="0.25">
      <c r="A366" s="29">
        <v>45788</v>
      </c>
      <c r="B366" s="47">
        <v>5</v>
      </c>
      <c r="C366" s="47">
        <v>7</v>
      </c>
      <c r="D366" s="47">
        <v>5</v>
      </c>
      <c r="E366" s="37">
        <v>28.719000000000001</v>
      </c>
      <c r="F3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6"/>
      <c r="H366"/>
      <c r="I366"/>
    </row>
    <row r="367" spans="1:9" x14ac:dyDescent="0.25">
      <c r="A367" s="29">
        <v>45788</v>
      </c>
      <c r="B367" s="47">
        <v>5</v>
      </c>
      <c r="C367" s="47">
        <v>7</v>
      </c>
      <c r="D367" s="47">
        <v>6</v>
      </c>
      <c r="E367" s="37">
        <v>27.6983</v>
      </c>
      <c r="F3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7"/>
      <c r="H367"/>
      <c r="I367"/>
    </row>
    <row r="368" spans="1:9" x14ac:dyDescent="0.25">
      <c r="A368" s="29">
        <v>45788</v>
      </c>
      <c r="B368" s="47">
        <v>5</v>
      </c>
      <c r="C368" s="47">
        <v>7</v>
      </c>
      <c r="D368" s="47">
        <v>7</v>
      </c>
      <c r="E368" s="37">
        <v>20.974</v>
      </c>
      <c r="F3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8"/>
      <c r="H368"/>
      <c r="I368"/>
    </row>
    <row r="369" spans="1:9" x14ac:dyDescent="0.25">
      <c r="A369" s="29">
        <v>45788</v>
      </c>
      <c r="B369" s="47">
        <v>5</v>
      </c>
      <c r="C369" s="47">
        <v>7</v>
      </c>
      <c r="D369" s="47">
        <v>8</v>
      </c>
      <c r="E369" s="37">
        <v>17.121200000000002</v>
      </c>
      <c r="F3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9"/>
      <c r="H369"/>
      <c r="I369"/>
    </row>
    <row r="370" spans="1:9" x14ac:dyDescent="0.25">
      <c r="A370" s="29">
        <v>45788</v>
      </c>
      <c r="B370" s="47">
        <v>5</v>
      </c>
      <c r="C370" s="47">
        <v>7</v>
      </c>
      <c r="D370" s="47">
        <v>9</v>
      </c>
      <c r="E370" s="37">
        <v>16.7698</v>
      </c>
      <c r="F3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0"/>
      <c r="H370"/>
      <c r="I370"/>
    </row>
    <row r="371" spans="1:9" x14ac:dyDescent="0.25">
      <c r="A371" s="29">
        <v>45788</v>
      </c>
      <c r="B371" s="47">
        <v>5</v>
      </c>
      <c r="C371" s="47">
        <v>7</v>
      </c>
      <c r="D371" s="47">
        <v>10</v>
      </c>
      <c r="E371" s="37">
        <v>15.297700000000001</v>
      </c>
      <c r="F3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1"/>
      <c r="H371"/>
      <c r="I371"/>
    </row>
    <row r="372" spans="1:9" x14ac:dyDescent="0.25">
      <c r="A372" s="29">
        <v>45788</v>
      </c>
      <c r="B372" s="47">
        <v>5</v>
      </c>
      <c r="C372" s="47">
        <v>7</v>
      </c>
      <c r="D372" s="47">
        <v>11</v>
      </c>
      <c r="E372" s="37">
        <v>8.9099000000000004</v>
      </c>
      <c r="F3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2"/>
      <c r="H372"/>
      <c r="I372"/>
    </row>
    <row r="373" spans="1:9" x14ac:dyDescent="0.25">
      <c r="A373" s="29">
        <v>45788</v>
      </c>
      <c r="B373" s="47">
        <v>5</v>
      </c>
      <c r="C373" s="47">
        <v>7</v>
      </c>
      <c r="D373" s="47">
        <v>12</v>
      </c>
      <c r="E373" s="37">
        <v>11.6997</v>
      </c>
      <c r="F3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3"/>
      <c r="H373"/>
      <c r="I373"/>
    </row>
    <row r="374" spans="1:9" x14ac:dyDescent="0.25">
      <c r="A374" s="29">
        <v>45788</v>
      </c>
      <c r="B374" s="47">
        <v>5</v>
      </c>
      <c r="C374" s="47">
        <v>7</v>
      </c>
      <c r="D374" s="47">
        <v>13</v>
      </c>
      <c r="E374" s="37">
        <v>14.2959</v>
      </c>
      <c r="F3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4"/>
      <c r="H374"/>
      <c r="I374"/>
    </row>
    <row r="375" spans="1:9" x14ac:dyDescent="0.25">
      <c r="A375" s="29">
        <v>45788</v>
      </c>
      <c r="B375" s="47">
        <v>5</v>
      </c>
      <c r="C375" s="47">
        <v>7</v>
      </c>
      <c r="D375" s="47">
        <v>14</v>
      </c>
      <c r="E375" s="37">
        <v>18.1464</v>
      </c>
      <c r="F3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5"/>
      <c r="H375"/>
      <c r="I375"/>
    </row>
    <row r="376" spans="1:9" x14ac:dyDescent="0.25">
      <c r="A376" s="29">
        <v>45788</v>
      </c>
      <c r="B376" s="47">
        <v>5</v>
      </c>
      <c r="C376" s="47">
        <v>7</v>
      </c>
      <c r="D376" s="47">
        <v>15</v>
      </c>
      <c r="E376" s="37">
        <v>22.096399999999999</v>
      </c>
      <c r="F3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6"/>
      <c r="H376"/>
      <c r="I376"/>
    </row>
    <row r="377" spans="1:9" x14ac:dyDescent="0.25">
      <c r="A377" s="29">
        <v>45788</v>
      </c>
      <c r="B377" s="47">
        <v>5</v>
      </c>
      <c r="C377" s="47">
        <v>7</v>
      </c>
      <c r="D377" s="47">
        <v>16</v>
      </c>
      <c r="E377" s="37">
        <v>23.0931</v>
      </c>
      <c r="F3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7"/>
      <c r="H377"/>
      <c r="I377"/>
    </row>
    <row r="378" spans="1:9" x14ac:dyDescent="0.25">
      <c r="A378" s="29">
        <v>45788</v>
      </c>
      <c r="B378" s="47">
        <v>5</v>
      </c>
      <c r="C378" s="47">
        <v>7</v>
      </c>
      <c r="D378" s="47">
        <v>17</v>
      </c>
      <c r="E378" s="37">
        <v>28.615300000000001</v>
      </c>
      <c r="F3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8"/>
      <c r="H378"/>
      <c r="I378"/>
    </row>
    <row r="379" spans="1:9" x14ac:dyDescent="0.25">
      <c r="A379" s="29">
        <v>45788</v>
      </c>
      <c r="B379" s="47">
        <v>5</v>
      </c>
      <c r="C379" s="47">
        <v>7</v>
      </c>
      <c r="D379" s="47">
        <v>18</v>
      </c>
      <c r="E379" s="37">
        <v>33.310499999999998</v>
      </c>
      <c r="F3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9"/>
      <c r="H379"/>
      <c r="I379"/>
    </row>
    <row r="380" spans="1:9" x14ac:dyDescent="0.25">
      <c r="A380" s="29">
        <v>45788</v>
      </c>
      <c r="B380" s="47">
        <v>5</v>
      </c>
      <c r="C380" s="47">
        <v>7</v>
      </c>
      <c r="D380" s="47">
        <v>19</v>
      </c>
      <c r="E380" s="37">
        <v>38.3217</v>
      </c>
      <c r="F3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0"/>
      <c r="H380"/>
      <c r="I380"/>
    </row>
    <row r="381" spans="1:9" x14ac:dyDescent="0.25">
      <c r="A381" s="29">
        <v>45788</v>
      </c>
      <c r="B381" s="47">
        <v>5</v>
      </c>
      <c r="C381" s="47">
        <v>7</v>
      </c>
      <c r="D381" s="47">
        <v>20</v>
      </c>
      <c r="E381" s="37">
        <v>32.4452</v>
      </c>
      <c r="F3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1"/>
      <c r="H381"/>
      <c r="I381"/>
    </row>
    <row r="382" spans="1:9" x14ac:dyDescent="0.25">
      <c r="A382" s="29">
        <v>45788</v>
      </c>
      <c r="B382" s="47">
        <v>5</v>
      </c>
      <c r="C382" s="47">
        <v>7</v>
      </c>
      <c r="D382" s="47">
        <v>21</v>
      </c>
      <c r="E382" s="37">
        <v>30.640799999999999</v>
      </c>
      <c r="F3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2"/>
      <c r="H382"/>
      <c r="I382"/>
    </row>
    <row r="383" spans="1:9" x14ac:dyDescent="0.25">
      <c r="A383" s="29">
        <v>45788</v>
      </c>
      <c r="B383" s="47">
        <v>5</v>
      </c>
      <c r="C383" s="47">
        <v>7</v>
      </c>
      <c r="D383" s="47">
        <v>22</v>
      </c>
      <c r="E383" s="37">
        <v>33.323300000000003</v>
      </c>
      <c r="F3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3"/>
      <c r="H383"/>
      <c r="I383"/>
    </row>
    <row r="384" spans="1:9" x14ac:dyDescent="0.25">
      <c r="A384" s="29">
        <v>45788</v>
      </c>
      <c r="B384" s="47">
        <v>5</v>
      </c>
      <c r="C384" s="47">
        <v>7</v>
      </c>
      <c r="D384" s="47">
        <v>23</v>
      </c>
      <c r="E384" s="37">
        <v>27.175899999999999</v>
      </c>
      <c r="F3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4"/>
      <c r="H384"/>
      <c r="I384"/>
    </row>
    <row r="385" spans="1:9" x14ac:dyDescent="0.25">
      <c r="A385" s="29">
        <v>45788</v>
      </c>
      <c r="B385" s="47">
        <v>5</v>
      </c>
      <c r="C385" s="47">
        <v>7</v>
      </c>
      <c r="D385" s="47">
        <v>24</v>
      </c>
      <c r="E385" s="37">
        <v>27.554500000000001</v>
      </c>
      <c r="F3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5"/>
      <c r="H385"/>
      <c r="I385"/>
    </row>
    <row r="386" spans="1:9" x14ac:dyDescent="0.25">
      <c r="A386" s="29">
        <v>45789</v>
      </c>
      <c r="B386" s="47">
        <v>5</v>
      </c>
      <c r="C386" s="47">
        <v>1</v>
      </c>
      <c r="D386" s="47">
        <v>1</v>
      </c>
      <c r="E386" s="37">
        <v>27.496200000000002</v>
      </c>
      <c r="F3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6"/>
      <c r="H386"/>
      <c r="I386"/>
    </row>
    <row r="387" spans="1:9" x14ac:dyDescent="0.25">
      <c r="A387" s="29">
        <v>45789</v>
      </c>
      <c r="B387" s="47">
        <v>5</v>
      </c>
      <c r="C387" s="47">
        <v>1</v>
      </c>
      <c r="D387" s="47">
        <v>2</v>
      </c>
      <c r="E387" s="37">
        <v>28.7224</v>
      </c>
      <c r="F3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7"/>
      <c r="H387"/>
      <c r="I387"/>
    </row>
    <row r="388" spans="1:9" x14ac:dyDescent="0.25">
      <c r="A388" s="29">
        <v>45789</v>
      </c>
      <c r="B388" s="47">
        <v>5</v>
      </c>
      <c r="C388" s="47">
        <v>1</v>
      </c>
      <c r="D388" s="47">
        <v>3</v>
      </c>
      <c r="E388" s="37">
        <v>27.9391</v>
      </c>
      <c r="F3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8"/>
      <c r="H388"/>
      <c r="I388"/>
    </row>
    <row r="389" spans="1:9" x14ac:dyDescent="0.25">
      <c r="A389" s="29">
        <v>45789</v>
      </c>
      <c r="B389" s="47">
        <v>5</v>
      </c>
      <c r="C389" s="47">
        <v>1</v>
      </c>
      <c r="D389" s="47">
        <v>4</v>
      </c>
      <c r="E389" s="37">
        <v>26.534199999999998</v>
      </c>
      <c r="F3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9"/>
      <c r="H389"/>
      <c r="I389"/>
    </row>
    <row r="390" spans="1:9" x14ac:dyDescent="0.25">
      <c r="A390" s="29">
        <v>45789</v>
      </c>
      <c r="B390" s="47">
        <v>5</v>
      </c>
      <c r="C390" s="47">
        <v>1</v>
      </c>
      <c r="D390" s="47">
        <v>5</v>
      </c>
      <c r="E390" s="37">
        <v>32.037599999999998</v>
      </c>
      <c r="F3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0"/>
      <c r="H390"/>
      <c r="I390"/>
    </row>
    <row r="391" spans="1:9" x14ac:dyDescent="0.25">
      <c r="A391" s="29">
        <v>45789</v>
      </c>
      <c r="B391" s="47">
        <v>5</v>
      </c>
      <c r="C391" s="47">
        <v>1</v>
      </c>
      <c r="D391" s="47">
        <v>6</v>
      </c>
      <c r="E391" s="37">
        <v>34.097000000000001</v>
      </c>
      <c r="F3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1"/>
      <c r="H391"/>
      <c r="I391"/>
    </row>
    <row r="392" spans="1:9" x14ac:dyDescent="0.25">
      <c r="A392" s="29">
        <v>45789</v>
      </c>
      <c r="B392" s="47">
        <v>5</v>
      </c>
      <c r="C392" s="47">
        <v>1</v>
      </c>
      <c r="D392" s="47">
        <v>7</v>
      </c>
      <c r="E392" s="37">
        <v>26.755700000000001</v>
      </c>
      <c r="F3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2"/>
      <c r="H392"/>
      <c r="I392"/>
    </row>
    <row r="393" spans="1:9" x14ac:dyDescent="0.25">
      <c r="A393" s="29">
        <v>45789</v>
      </c>
      <c r="B393" s="47">
        <v>5</v>
      </c>
      <c r="C393" s="47">
        <v>1</v>
      </c>
      <c r="D393" s="47">
        <v>8</v>
      </c>
      <c r="E393" s="37">
        <v>22.435099999999998</v>
      </c>
      <c r="F3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3"/>
      <c r="H393"/>
      <c r="I393"/>
    </row>
    <row r="394" spans="1:9" x14ac:dyDescent="0.25">
      <c r="A394" s="29">
        <v>45789</v>
      </c>
      <c r="B394" s="47">
        <v>5</v>
      </c>
      <c r="C394" s="47">
        <v>1</v>
      </c>
      <c r="D394" s="47">
        <v>9</v>
      </c>
      <c r="E394" s="37">
        <v>20.892199999999999</v>
      </c>
      <c r="F3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4"/>
      <c r="H394"/>
      <c r="I394"/>
    </row>
    <row r="395" spans="1:9" x14ac:dyDescent="0.25">
      <c r="A395" s="29">
        <v>45789</v>
      </c>
      <c r="B395" s="47">
        <v>5</v>
      </c>
      <c r="C395" s="47">
        <v>1</v>
      </c>
      <c r="D395" s="47">
        <v>10</v>
      </c>
      <c r="E395" s="37">
        <v>21.409099999999999</v>
      </c>
      <c r="F3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5"/>
      <c r="H395"/>
      <c r="I395"/>
    </row>
    <row r="396" spans="1:9" x14ac:dyDescent="0.25">
      <c r="A396" s="29">
        <v>45789</v>
      </c>
      <c r="B396" s="47">
        <v>5</v>
      </c>
      <c r="C396" s="47">
        <v>1</v>
      </c>
      <c r="D396" s="47">
        <v>11</v>
      </c>
      <c r="E396" s="37">
        <v>20.095199999999998</v>
      </c>
      <c r="F3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6"/>
      <c r="H396"/>
      <c r="I396"/>
    </row>
    <row r="397" spans="1:9" x14ac:dyDescent="0.25">
      <c r="A397" s="29">
        <v>45789</v>
      </c>
      <c r="B397" s="47">
        <v>5</v>
      </c>
      <c r="C397" s="47">
        <v>1</v>
      </c>
      <c r="D397" s="47">
        <v>12</v>
      </c>
      <c r="E397" s="37">
        <v>19.1496</v>
      </c>
      <c r="F3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7"/>
      <c r="H397"/>
      <c r="I397"/>
    </row>
    <row r="398" spans="1:9" x14ac:dyDescent="0.25">
      <c r="A398" s="29">
        <v>45789</v>
      </c>
      <c r="B398" s="47">
        <v>5</v>
      </c>
      <c r="C398" s="47">
        <v>1</v>
      </c>
      <c r="D398" s="47">
        <v>13</v>
      </c>
      <c r="E398" s="37">
        <v>19.854600000000001</v>
      </c>
      <c r="F3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8"/>
      <c r="H398"/>
      <c r="I398"/>
    </row>
    <row r="399" spans="1:9" x14ac:dyDescent="0.25">
      <c r="A399" s="29">
        <v>45789</v>
      </c>
      <c r="B399" s="47">
        <v>5</v>
      </c>
      <c r="C399" s="47">
        <v>1</v>
      </c>
      <c r="D399" s="47">
        <v>14</v>
      </c>
      <c r="E399" s="37">
        <v>18.371500000000001</v>
      </c>
      <c r="F3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9"/>
      <c r="H399"/>
      <c r="I399"/>
    </row>
    <row r="400" spans="1:9" x14ac:dyDescent="0.25">
      <c r="A400" s="29">
        <v>45789</v>
      </c>
      <c r="B400" s="47">
        <v>5</v>
      </c>
      <c r="C400" s="47">
        <v>1</v>
      </c>
      <c r="D400" s="47">
        <v>15</v>
      </c>
      <c r="E400" s="37">
        <v>42.330399999999997</v>
      </c>
      <c r="F4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0"/>
      <c r="H400"/>
      <c r="I400"/>
    </row>
    <row r="401" spans="1:9" x14ac:dyDescent="0.25">
      <c r="A401" s="29">
        <v>45789</v>
      </c>
      <c r="B401" s="47">
        <v>5</v>
      </c>
      <c r="C401" s="47">
        <v>1</v>
      </c>
      <c r="D401" s="47">
        <v>16</v>
      </c>
      <c r="E401" s="37">
        <v>167.5155</v>
      </c>
      <c r="F40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1"/>
      <c r="H401"/>
      <c r="I401"/>
    </row>
    <row r="402" spans="1:9" x14ac:dyDescent="0.25">
      <c r="A402" s="29">
        <v>45789</v>
      </c>
      <c r="B402" s="47">
        <v>5</v>
      </c>
      <c r="C402" s="47">
        <v>1</v>
      </c>
      <c r="D402" s="47">
        <v>17</v>
      </c>
      <c r="E402" s="37">
        <v>51.067399999999999</v>
      </c>
      <c r="F40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2"/>
      <c r="H402"/>
      <c r="I402"/>
    </row>
    <row r="403" spans="1:9" x14ac:dyDescent="0.25">
      <c r="A403" s="29">
        <v>45789</v>
      </c>
      <c r="B403" s="47">
        <v>5</v>
      </c>
      <c r="C403" s="47">
        <v>1</v>
      </c>
      <c r="D403" s="47">
        <v>18</v>
      </c>
      <c r="E403" s="37">
        <v>26.1784</v>
      </c>
      <c r="F40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3"/>
      <c r="H403"/>
      <c r="I403"/>
    </row>
    <row r="404" spans="1:9" x14ac:dyDescent="0.25">
      <c r="A404" s="29">
        <v>45789</v>
      </c>
      <c r="B404" s="47">
        <v>5</v>
      </c>
      <c r="C404" s="47">
        <v>1</v>
      </c>
      <c r="D404" s="47">
        <v>19</v>
      </c>
      <c r="E404" s="37">
        <v>25.895900000000001</v>
      </c>
      <c r="F40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4"/>
      <c r="H404"/>
      <c r="I404"/>
    </row>
    <row r="405" spans="1:9" x14ac:dyDescent="0.25">
      <c r="A405" s="29">
        <v>45789</v>
      </c>
      <c r="B405" s="47">
        <v>5</v>
      </c>
      <c r="C405" s="47">
        <v>1</v>
      </c>
      <c r="D405" s="47">
        <v>20</v>
      </c>
      <c r="E405" s="37">
        <v>27.0366</v>
      </c>
      <c r="F4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5"/>
      <c r="H405"/>
      <c r="I405"/>
    </row>
    <row r="406" spans="1:9" x14ac:dyDescent="0.25">
      <c r="A406" s="29">
        <v>45789</v>
      </c>
      <c r="B406" s="47">
        <v>5</v>
      </c>
      <c r="C406" s="47">
        <v>1</v>
      </c>
      <c r="D406" s="47">
        <v>21</v>
      </c>
      <c r="E406" s="37">
        <v>28.501200000000001</v>
      </c>
      <c r="F4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6"/>
      <c r="H406"/>
      <c r="I406"/>
    </row>
    <row r="407" spans="1:9" x14ac:dyDescent="0.25">
      <c r="A407" s="29">
        <v>45789</v>
      </c>
      <c r="B407" s="47">
        <v>5</v>
      </c>
      <c r="C407" s="47">
        <v>1</v>
      </c>
      <c r="D407" s="47">
        <v>22</v>
      </c>
      <c r="E407" s="37">
        <v>29.734200000000001</v>
      </c>
      <c r="F4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7"/>
      <c r="H407"/>
      <c r="I407"/>
    </row>
    <row r="408" spans="1:9" x14ac:dyDescent="0.25">
      <c r="A408" s="29">
        <v>45789</v>
      </c>
      <c r="B408" s="47">
        <v>5</v>
      </c>
      <c r="C408" s="47">
        <v>1</v>
      </c>
      <c r="D408" s="47">
        <v>23</v>
      </c>
      <c r="E408" s="37">
        <v>27.2682</v>
      </c>
      <c r="F4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8"/>
      <c r="H408"/>
      <c r="I408"/>
    </row>
    <row r="409" spans="1:9" x14ac:dyDescent="0.25">
      <c r="A409" s="29">
        <v>45789</v>
      </c>
      <c r="B409" s="47">
        <v>5</v>
      </c>
      <c r="C409" s="47">
        <v>1</v>
      </c>
      <c r="D409" s="47">
        <v>24</v>
      </c>
      <c r="E409" s="37">
        <v>25.2273</v>
      </c>
      <c r="F4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9"/>
      <c r="H409"/>
      <c r="I409"/>
    </row>
    <row r="410" spans="1:9" x14ac:dyDescent="0.25">
      <c r="A410" s="29">
        <v>45790</v>
      </c>
      <c r="B410" s="47">
        <v>5</v>
      </c>
      <c r="C410" s="47">
        <v>2</v>
      </c>
      <c r="D410" s="47">
        <v>1</v>
      </c>
      <c r="E410" s="37">
        <v>25.233599999999999</v>
      </c>
      <c r="F4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0"/>
      <c r="H410"/>
      <c r="I410"/>
    </row>
    <row r="411" spans="1:9" x14ac:dyDescent="0.25">
      <c r="A411" s="29">
        <v>45790</v>
      </c>
      <c r="B411" s="47">
        <v>5</v>
      </c>
      <c r="C411" s="47">
        <v>2</v>
      </c>
      <c r="D411" s="47">
        <v>2</v>
      </c>
      <c r="E411" s="37">
        <v>24.772400000000001</v>
      </c>
      <c r="F4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1"/>
      <c r="H411"/>
      <c r="I411"/>
    </row>
    <row r="412" spans="1:9" x14ac:dyDescent="0.25">
      <c r="A412" s="29">
        <v>45790</v>
      </c>
      <c r="B412" s="47">
        <v>5</v>
      </c>
      <c r="C412" s="47">
        <v>2</v>
      </c>
      <c r="D412" s="47">
        <v>3</v>
      </c>
      <c r="E412" s="37">
        <v>24.256399999999999</v>
      </c>
      <c r="F4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2"/>
      <c r="H412"/>
      <c r="I412"/>
    </row>
    <row r="413" spans="1:9" x14ac:dyDescent="0.25">
      <c r="A413" s="29">
        <v>45790</v>
      </c>
      <c r="B413" s="47">
        <v>5</v>
      </c>
      <c r="C413" s="47">
        <v>2</v>
      </c>
      <c r="D413" s="47">
        <v>4</v>
      </c>
      <c r="E413" s="37">
        <v>24.212</v>
      </c>
      <c r="F4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3"/>
      <c r="H413"/>
      <c r="I413"/>
    </row>
    <row r="414" spans="1:9" x14ac:dyDescent="0.25">
      <c r="A414" s="29">
        <v>45790</v>
      </c>
      <c r="B414" s="47">
        <v>5</v>
      </c>
      <c r="C414" s="47">
        <v>2</v>
      </c>
      <c r="D414" s="47">
        <v>5</v>
      </c>
      <c r="E414" s="37">
        <v>23.016500000000001</v>
      </c>
      <c r="F4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4"/>
      <c r="H414"/>
      <c r="I414"/>
    </row>
    <row r="415" spans="1:9" x14ac:dyDescent="0.25">
      <c r="A415" s="29">
        <v>45790</v>
      </c>
      <c r="B415" s="47">
        <v>5</v>
      </c>
      <c r="C415" s="47">
        <v>2</v>
      </c>
      <c r="D415" s="47">
        <v>6</v>
      </c>
      <c r="E415" s="37">
        <v>19.9634</v>
      </c>
      <c r="F4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5"/>
      <c r="H415"/>
      <c r="I415"/>
    </row>
    <row r="416" spans="1:9" x14ac:dyDescent="0.25">
      <c r="A416" s="29">
        <v>45790</v>
      </c>
      <c r="B416" s="47">
        <v>5</v>
      </c>
      <c r="C416" s="47">
        <v>2</v>
      </c>
      <c r="D416" s="47">
        <v>7</v>
      </c>
      <c r="E416" s="37">
        <v>23.571100000000001</v>
      </c>
      <c r="F4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6"/>
      <c r="H416"/>
      <c r="I416"/>
    </row>
    <row r="417" spans="1:9" x14ac:dyDescent="0.25">
      <c r="A417" s="29">
        <v>45790</v>
      </c>
      <c r="B417" s="47">
        <v>5</v>
      </c>
      <c r="C417" s="47">
        <v>2</v>
      </c>
      <c r="D417" s="47">
        <v>8</v>
      </c>
      <c r="E417" s="37">
        <v>13.4785</v>
      </c>
      <c r="F4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7"/>
      <c r="H417"/>
      <c r="I417"/>
    </row>
    <row r="418" spans="1:9" x14ac:dyDescent="0.25">
      <c r="A418" s="29">
        <v>45790</v>
      </c>
      <c r="B418" s="47">
        <v>5</v>
      </c>
      <c r="C418" s="47">
        <v>2</v>
      </c>
      <c r="D418" s="47">
        <v>9</v>
      </c>
      <c r="E418" s="37">
        <v>9.3218999999999994</v>
      </c>
      <c r="F4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8"/>
      <c r="H418"/>
      <c r="I418"/>
    </row>
    <row r="419" spans="1:9" x14ac:dyDescent="0.25">
      <c r="A419" s="29">
        <v>45790</v>
      </c>
      <c r="B419" s="47">
        <v>5</v>
      </c>
      <c r="C419" s="47">
        <v>2</v>
      </c>
      <c r="D419" s="47">
        <v>10</v>
      </c>
      <c r="E419" s="37">
        <v>2.9066000000000001</v>
      </c>
      <c r="F4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9"/>
      <c r="H419"/>
      <c r="I419"/>
    </row>
    <row r="420" spans="1:9" x14ac:dyDescent="0.25">
      <c r="A420" s="29">
        <v>45790</v>
      </c>
      <c r="B420" s="47">
        <v>5</v>
      </c>
      <c r="C420" s="47">
        <v>2</v>
      </c>
      <c r="D420" s="47">
        <v>11</v>
      </c>
      <c r="E420" s="37">
        <v>-5.4189999999999996</v>
      </c>
      <c r="F4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0"/>
      <c r="H420"/>
      <c r="I420"/>
    </row>
    <row r="421" spans="1:9" x14ac:dyDescent="0.25">
      <c r="A421" s="29">
        <v>45790</v>
      </c>
      <c r="B421" s="47">
        <v>5</v>
      </c>
      <c r="C421" s="47">
        <v>2</v>
      </c>
      <c r="D421" s="47">
        <v>12</v>
      </c>
      <c r="E421" s="37">
        <v>9.6715999999999998</v>
      </c>
      <c r="F4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1"/>
      <c r="H421"/>
      <c r="I421"/>
    </row>
    <row r="422" spans="1:9" x14ac:dyDescent="0.25">
      <c r="A422" s="29">
        <v>45790</v>
      </c>
      <c r="B422" s="47">
        <v>5</v>
      </c>
      <c r="C422" s="47">
        <v>2</v>
      </c>
      <c r="D422" s="47">
        <v>13</v>
      </c>
      <c r="E422" s="37">
        <v>10.1022</v>
      </c>
      <c r="F4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2"/>
      <c r="H422"/>
      <c r="I422"/>
    </row>
    <row r="423" spans="1:9" x14ac:dyDescent="0.25">
      <c r="A423" s="29">
        <v>45790</v>
      </c>
      <c r="B423" s="47">
        <v>5</v>
      </c>
      <c r="C423" s="47">
        <v>2</v>
      </c>
      <c r="D423" s="47">
        <v>14</v>
      </c>
      <c r="E423" s="37">
        <v>156.0153</v>
      </c>
      <c r="F4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3"/>
      <c r="H423"/>
      <c r="I423"/>
    </row>
    <row r="424" spans="1:9" x14ac:dyDescent="0.25">
      <c r="A424" s="29">
        <v>45790</v>
      </c>
      <c r="B424" s="47">
        <v>5</v>
      </c>
      <c r="C424" s="47">
        <v>2</v>
      </c>
      <c r="D424" s="47">
        <v>15</v>
      </c>
      <c r="E424" s="37">
        <v>72.495099999999994</v>
      </c>
      <c r="F4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4"/>
      <c r="H424"/>
      <c r="I424"/>
    </row>
    <row r="425" spans="1:9" x14ac:dyDescent="0.25">
      <c r="A425" s="29">
        <v>45790</v>
      </c>
      <c r="B425" s="47">
        <v>5</v>
      </c>
      <c r="C425" s="47">
        <v>2</v>
      </c>
      <c r="D425" s="47">
        <v>16</v>
      </c>
      <c r="E425" s="37">
        <v>9.9778000000000002</v>
      </c>
      <c r="F42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5"/>
      <c r="H425"/>
      <c r="I425"/>
    </row>
    <row r="426" spans="1:9" x14ac:dyDescent="0.25">
      <c r="A426" s="29">
        <v>45790</v>
      </c>
      <c r="B426" s="47">
        <v>5</v>
      </c>
      <c r="C426" s="47">
        <v>2</v>
      </c>
      <c r="D426" s="47">
        <v>17</v>
      </c>
      <c r="E426" s="37">
        <v>104.50620000000001</v>
      </c>
      <c r="F42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6"/>
      <c r="H426"/>
      <c r="I426"/>
    </row>
    <row r="427" spans="1:9" x14ac:dyDescent="0.25">
      <c r="A427" s="29">
        <v>45790</v>
      </c>
      <c r="B427" s="47">
        <v>5</v>
      </c>
      <c r="C427" s="47">
        <v>2</v>
      </c>
      <c r="D427" s="47">
        <v>18</v>
      </c>
      <c r="E427" s="37">
        <v>9.2537000000000003</v>
      </c>
      <c r="F42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7"/>
      <c r="H427"/>
      <c r="I427"/>
    </row>
    <row r="428" spans="1:9" x14ac:dyDescent="0.25">
      <c r="A428" s="29">
        <v>45790</v>
      </c>
      <c r="B428" s="47">
        <v>5</v>
      </c>
      <c r="C428" s="47">
        <v>2</v>
      </c>
      <c r="D428" s="47">
        <v>19</v>
      </c>
      <c r="E428" s="37">
        <v>113.5069</v>
      </c>
      <c r="F42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8"/>
      <c r="H428"/>
      <c r="I428"/>
    </row>
    <row r="429" spans="1:9" x14ac:dyDescent="0.25">
      <c r="A429" s="29">
        <v>45790</v>
      </c>
      <c r="B429" s="47">
        <v>5</v>
      </c>
      <c r="C429" s="47">
        <v>2</v>
      </c>
      <c r="D429" s="47">
        <v>20</v>
      </c>
      <c r="E429" s="37">
        <v>106.25790000000001</v>
      </c>
      <c r="F4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9"/>
      <c r="H429"/>
      <c r="I429"/>
    </row>
    <row r="430" spans="1:9" x14ac:dyDescent="0.25">
      <c r="A430" s="29">
        <v>45790</v>
      </c>
      <c r="B430" s="47">
        <v>5</v>
      </c>
      <c r="C430" s="47">
        <v>2</v>
      </c>
      <c r="D430" s="47">
        <v>21</v>
      </c>
      <c r="E430" s="37">
        <v>22.206700000000001</v>
      </c>
      <c r="F4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0"/>
      <c r="H430"/>
      <c r="I430"/>
    </row>
    <row r="431" spans="1:9" x14ac:dyDescent="0.25">
      <c r="A431" s="29">
        <v>45790</v>
      </c>
      <c r="B431" s="47">
        <v>5</v>
      </c>
      <c r="C431" s="47">
        <v>2</v>
      </c>
      <c r="D431" s="47">
        <v>22</v>
      </c>
      <c r="E431" s="37">
        <v>20.750399999999999</v>
      </c>
      <c r="F4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1"/>
      <c r="H431"/>
      <c r="I431"/>
    </row>
    <row r="432" spans="1:9" x14ac:dyDescent="0.25">
      <c r="A432" s="29">
        <v>45790</v>
      </c>
      <c r="B432" s="47">
        <v>5</v>
      </c>
      <c r="C432" s="47">
        <v>2</v>
      </c>
      <c r="D432" s="47">
        <v>23</v>
      </c>
      <c r="E432" s="37">
        <v>21.595600000000001</v>
      </c>
      <c r="F4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2"/>
      <c r="H432"/>
      <c r="I432"/>
    </row>
    <row r="433" spans="1:9" x14ac:dyDescent="0.25">
      <c r="A433" s="29">
        <v>45790</v>
      </c>
      <c r="B433" s="47">
        <v>5</v>
      </c>
      <c r="C433" s="47">
        <v>2</v>
      </c>
      <c r="D433" s="47">
        <v>24</v>
      </c>
      <c r="E433" s="37">
        <v>23.0901</v>
      </c>
      <c r="F4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3"/>
      <c r="H433"/>
      <c r="I433"/>
    </row>
    <row r="434" spans="1:9" x14ac:dyDescent="0.25">
      <c r="A434" s="29">
        <v>45791</v>
      </c>
      <c r="B434" s="47">
        <v>5</v>
      </c>
      <c r="C434" s="47">
        <v>3</v>
      </c>
      <c r="D434" s="47">
        <v>1</v>
      </c>
      <c r="E434" s="37">
        <v>20.720300000000002</v>
      </c>
      <c r="F4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4"/>
      <c r="H434"/>
      <c r="I434"/>
    </row>
    <row r="435" spans="1:9" x14ac:dyDescent="0.25">
      <c r="A435" s="29">
        <v>45791</v>
      </c>
      <c r="B435" s="47">
        <v>5</v>
      </c>
      <c r="C435" s="47">
        <v>3</v>
      </c>
      <c r="D435" s="47">
        <v>2</v>
      </c>
      <c r="E435" s="37">
        <v>20.734100000000002</v>
      </c>
      <c r="F4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5"/>
      <c r="H435"/>
      <c r="I435"/>
    </row>
    <row r="436" spans="1:9" x14ac:dyDescent="0.25">
      <c r="A436" s="29">
        <v>45791</v>
      </c>
      <c r="B436" s="47">
        <v>5</v>
      </c>
      <c r="C436" s="47">
        <v>3</v>
      </c>
      <c r="D436" s="47">
        <v>3</v>
      </c>
      <c r="E436" s="37">
        <v>20.286899999999999</v>
      </c>
      <c r="F4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6"/>
      <c r="H436"/>
      <c r="I436"/>
    </row>
    <row r="437" spans="1:9" x14ac:dyDescent="0.25">
      <c r="A437" s="29">
        <v>45791</v>
      </c>
      <c r="B437" s="47">
        <v>5</v>
      </c>
      <c r="C437" s="47">
        <v>3</v>
      </c>
      <c r="D437" s="47">
        <v>4</v>
      </c>
      <c r="E437" s="37">
        <v>19.928599999999999</v>
      </c>
      <c r="F4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7"/>
      <c r="H437"/>
      <c r="I437"/>
    </row>
    <row r="438" spans="1:9" x14ac:dyDescent="0.25">
      <c r="A438" s="29">
        <v>45791</v>
      </c>
      <c r="B438" s="47">
        <v>5</v>
      </c>
      <c r="C438" s="47">
        <v>3</v>
      </c>
      <c r="D438" s="47">
        <v>5</v>
      </c>
      <c r="E438" s="37">
        <v>21.5335</v>
      </c>
      <c r="F4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8"/>
      <c r="H438"/>
      <c r="I438"/>
    </row>
    <row r="439" spans="1:9" x14ac:dyDescent="0.25">
      <c r="A439" s="29">
        <v>45791</v>
      </c>
      <c r="B439" s="47">
        <v>5</v>
      </c>
      <c r="C439" s="47">
        <v>3</v>
      </c>
      <c r="D439" s="47">
        <v>6</v>
      </c>
      <c r="E439" s="37">
        <v>23.642499999999998</v>
      </c>
      <c r="F4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9"/>
      <c r="H439"/>
      <c r="I439"/>
    </row>
    <row r="440" spans="1:9" x14ac:dyDescent="0.25">
      <c r="A440" s="29">
        <v>45791</v>
      </c>
      <c r="B440" s="47">
        <v>5</v>
      </c>
      <c r="C440" s="47">
        <v>3</v>
      </c>
      <c r="D440" s="47">
        <v>7</v>
      </c>
      <c r="E440" s="37">
        <v>28.810099999999998</v>
      </c>
      <c r="F4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0"/>
      <c r="H440"/>
      <c r="I440"/>
    </row>
    <row r="441" spans="1:9" x14ac:dyDescent="0.25">
      <c r="A441" s="29">
        <v>45791</v>
      </c>
      <c r="B441" s="47">
        <v>5</v>
      </c>
      <c r="C441" s="47">
        <v>3</v>
      </c>
      <c r="D441" s="47">
        <v>8</v>
      </c>
      <c r="E441" s="37">
        <v>13.0091</v>
      </c>
      <c r="F4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1"/>
      <c r="H441"/>
      <c r="I441"/>
    </row>
    <row r="442" spans="1:9" x14ac:dyDescent="0.25">
      <c r="A442" s="29">
        <v>45791</v>
      </c>
      <c r="B442" s="47">
        <v>5</v>
      </c>
      <c r="C442" s="47">
        <v>3</v>
      </c>
      <c r="D442" s="47">
        <v>9</v>
      </c>
      <c r="E442" s="37">
        <v>-2.3786</v>
      </c>
      <c r="F4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2"/>
      <c r="H442"/>
      <c r="I442"/>
    </row>
    <row r="443" spans="1:9" x14ac:dyDescent="0.25">
      <c r="A443" s="29">
        <v>45791</v>
      </c>
      <c r="B443" s="47">
        <v>5</v>
      </c>
      <c r="C443" s="47">
        <v>3</v>
      </c>
      <c r="D443" s="47">
        <v>10</v>
      </c>
      <c r="E443" s="37">
        <v>-1.8319000000000001</v>
      </c>
      <c r="F4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3"/>
      <c r="H443"/>
      <c r="I443"/>
    </row>
    <row r="444" spans="1:9" x14ac:dyDescent="0.25">
      <c r="A444" s="29">
        <v>45791</v>
      </c>
      <c r="B444" s="47">
        <v>5</v>
      </c>
      <c r="C444" s="47">
        <v>3</v>
      </c>
      <c r="D444" s="47">
        <v>11</v>
      </c>
      <c r="E444" s="37">
        <v>-12.4694</v>
      </c>
      <c r="F4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4"/>
      <c r="H444"/>
      <c r="I444"/>
    </row>
    <row r="445" spans="1:9" x14ac:dyDescent="0.25">
      <c r="A445" s="29">
        <v>45791</v>
      </c>
      <c r="B445" s="47">
        <v>5</v>
      </c>
      <c r="C445" s="47">
        <v>3</v>
      </c>
      <c r="D445" s="47">
        <v>12</v>
      </c>
      <c r="E445" s="37">
        <v>-15.099399999999999</v>
      </c>
      <c r="F4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5"/>
      <c r="H445"/>
      <c r="I445"/>
    </row>
    <row r="446" spans="1:9" x14ac:dyDescent="0.25">
      <c r="A446" s="29">
        <v>45791</v>
      </c>
      <c r="B446" s="47">
        <v>5</v>
      </c>
      <c r="C446" s="47">
        <v>3</v>
      </c>
      <c r="D446" s="47">
        <v>13</v>
      </c>
      <c r="E446" s="37">
        <v>-6.5141999999999998</v>
      </c>
      <c r="F4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6"/>
      <c r="H446"/>
      <c r="I446"/>
    </row>
    <row r="447" spans="1:9" x14ac:dyDescent="0.25">
      <c r="A447" s="29">
        <v>45791</v>
      </c>
      <c r="B447" s="47">
        <v>5</v>
      </c>
      <c r="C447" s="47">
        <v>3</v>
      </c>
      <c r="D447" s="47">
        <v>14</v>
      </c>
      <c r="E447" s="37">
        <v>9.0922000000000001</v>
      </c>
      <c r="F4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7"/>
      <c r="H447"/>
      <c r="I447"/>
    </row>
    <row r="448" spans="1:9" x14ac:dyDescent="0.25">
      <c r="A448" s="29">
        <v>45791</v>
      </c>
      <c r="B448" s="47">
        <v>5</v>
      </c>
      <c r="C448" s="47">
        <v>3</v>
      </c>
      <c r="D448" s="47">
        <v>15</v>
      </c>
      <c r="E448" s="37">
        <v>9.2967999999999993</v>
      </c>
      <c r="F4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8"/>
      <c r="H448"/>
      <c r="I448"/>
    </row>
    <row r="449" spans="1:9" x14ac:dyDescent="0.25">
      <c r="A449" s="29">
        <v>45791</v>
      </c>
      <c r="B449" s="47">
        <v>5</v>
      </c>
      <c r="C449" s="47">
        <v>3</v>
      </c>
      <c r="D449" s="47">
        <v>16</v>
      </c>
      <c r="E449" s="37">
        <v>9.7460000000000004</v>
      </c>
      <c r="F44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49"/>
      <c r="H449"/>
      <c r="I449"/>
    </row>
    <row r="450" spans="1:9" x14ac:dyDescent="0.25">
      <c r="A450" s="29">
        <v>45791</v>
      </c>
      <c r="B450" s="47">
        <v>5</v>
      </c>
      <c r="C450" s="47">
        <v>3</v>
      </c>
      <c r="D450" s="47">
        <v>17</v>
      </c>
      <c r="E450" s="37">
        <v>9.5045999999999999</v>
      </c>
      <c r="F45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0"/>
      <c r="H450"/>
      <c r="I450"/>
    </row>
    <row r="451" spans="1:9" x14ac:dyDescent="0.25">
      <c r="A451" s="29">
        <v>45791</v>
      </c>
      <c r="B451" s="47">
        <v>5</v>
      </c>
      <c r="C451" s="47">
        <v>3</v>
      </c>
      <c r="D451" s="47">
        <v>18</v>
      </c>
      <c r="E451" s="37">
        <v>9.5030000000000001</v>
      </c>
      <c r="F45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1"/>
      <c r="H451"/>
      <c r="I451"/>
    </row>
    <row r="452" spans="1:9" x14ac:dyDescent="0.25">
      <c r="A452" s="29">
        <v>45791</v>
      </c>
      <c r="B452" s="47">
        <v>5</v>
      </c>
      <c r="C452" s="47">
        <v>3</v>
      </c>
      <c r="D452" s="47">
        <v>19</v>
      </c>
      <c r="E452" s="37">
        <v>21.851199999999999</v>
      </c>
      <c r="F45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2"/>
      <c r="H452"/>
      <c r="I452"/>
    </row>
    <row r="453" spans="1:9" x14ac:dyDescent="0.25">
      <c r="A453" s="29">
        <v>45791</v>
      </c>
      <c r="B453" s="47">
        <v>5</v>
      </c>
      <c r="C453" s="47">
        <v>3</v>
      </c>
      <c r="D453" s="47">
        <v>20</v>
      </c>
      <c r="E453" s="37">
        <v>26.7117</v>
      </c>
      <c r="F4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3"/>
      <c r="H453"/>
      <c r="I453"/>
    </row>
    <row r="454" spans="1:9" x14ac:dyDescent="0.25">
      <c r="A454" s="29">
        <v>45791</v>
      </c>
      <c r="B454" s="47">
        <v>5</v>
      </c>
      <c r="C454" s="47">
        <v>3</v>
      </c>
      <c r="D454" s="47">
        <v>21</v>
      </c>
      <c r="E454" s="37">
        <v>120.9113</v>
      </c>
      <c r="F4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4"/>
      <c r="H454"/>
      <c r="I454"/>
    </row>
    <row r="455" spans="1:9" x14ac:dyDescent="0.25">
      <c r="A455" s="29">
        <v>45791</v>
      </c>
      <c r="B455" s="47">
        <v>5</v>
      </c>
      <c r="C455" s="47">
        <v>3</v>
      </c>
      <c r="D455" s="47">
        <v>22</v>
      </c>
      <c r="E455" s="37">
        <v>116.7752</v>
      </c>
      <c r="F4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5"/>
      <c r="H455"/>
      <c r="I455"/>
    </row>
    <row r="456" spans="1:9" x14ac:dyDescent="0.25">
      <c r="A456" s="29">
        <v>45791</v>
      </c>
      <c r="B456" s="47">
        <v>5</v>
      </c>
      <c r="C456" s="47">
        <v>3</v>
      </c>
      <c r="D456" s="47">
        <v>23</v>
      </c>
      <c r="E456" s="37">
        <v>18.8127</v>
      </c>
      <c r="F4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6"/>
      <c r="H456"/>
      <c r="I456"/>
    </row>
    <row r="457" spans="1:9" x14ac:dyDescent="0.25">
      <c r="A457" s="29">
        <v>45791</v>
      </c>
      <c r="B457" s="47">
        <v>5</v>
      </c>
      <c r="C457" s="47">
        <v>3</v>
      </c>
      <c r="D457" s="47">
        <v>24</v>
      </c>
      <c r="E457" s="37">
        <v>20.6797</v>
      </c>
      <c r="F4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7"/>
      <c r="H457"/>
      <c r="I457"/>
    </row>
    <row r="458" spans="1:9" x14ac:dyDescent="0.25">
      <c r="A458" s="29">
        <v>45792</v>
      </c>
      <c r="B458" s="47">
        <v>5</v>
      </c>
      <c r="C458" s="47">
        <v>4</v>
      </c>
      <c r="D458" s="47">
        <v>1</v>
      </c>
      <c r="E458" s="37">
        <v>19.042200000000001</v>
      </c>
      <c r="F4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8"/>
      <c r="H458"/>
      <c r="I458"/>
    </row>
    <row r="459" spans="1:9" x14ac:dyDescent="0.25">
      <c r="A459" s="29">
        <v>45792</v>
      </c>
      <c r="B459" s="47">
        <v>5</v>
      </c>
      <c r="C459" s="47">
        <v>4</v>
      </c>
      <c r="D459" s="47">
        <v>2</v>
      </c>
      <c r="E459" s="37">
        <v>19.3476</v>
      </c>
      <c r="F4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9"/>
      <c r="H459"/>
      <c r="I459"/>
    </row>
    <row r="460" spans="1:9" x14ac:dyDescent="0.25">
      <c r="A460" s="29">
        <v>45792</v>
      </c>
      <c r="B460" s="47">
        <v>5</v>
      </c>
      <c r="C460" s="47">
        <v>4</v>
      </c>
      <c r="D460" s="47">
        <v>3</v>
      </c>
      <c r="E460" s="37">
        <v>17.475200000000001</v>
      </c>
      <c r="F4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0"/>
      <c r="H460"/>
      <c r="I460"/>
    </row>
    <row r="461" spans="1:9" x14ac:dyDescent="0.25">
      <c r="A461" s="29">
        <v>45792</v>
      </c>
      <c r="B461" s="47">
        <v>5</v>
      </c>
      <c r="C461" s="47">
        <v>4</v>
      </c>
      <c r="D461" s="47">
        <v>4</v>
      </c>
      <c r="E461" s="37">
        <v>17.405200000000001</v>
      </c>
      <c r="F4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1"/>
      <c r="H461"/>
      <c r="I461"/>
    </row>
    <row r="462" spans="1:9" x14ac:dyDescent="0.25">
      <c r="A462" s="29">
        <v>45792</v>
      </c>
      <c r="B462" s="47">
        <v>5</v>
      </c>
      <c r="C462" s="47">
        <v>4</v>
      </c>
      <c r="D462" s="47">
        <v>5</v>
      </c>
      <c r="E462" s="37">
        <v>16.846699999999998</v>
      </c>
      <c r="F4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2"/>
      <c r="H462"/>
      <c r="I462"/>
    </row>
    <row r="463" spans="1:9" x14ac:dyDescent="0.25">
      <c r="A463" s="29">
        <v>45792</v>
      </c>
      <c r="B463" s="47">
        <v>5</v>
      </c>
      <c r="C463" s="47">
        <v>4</v>
      </c>
      <c r="D463" s="47">
        <v>6</v>
      </c>
      <c r="E463" s="37">
        <v>16.8569</v>
      </c>
      <c r="F4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3"/>
      <c r="H463"/>
      <c r="I463"/>
    </row>
    <row r="464" spans="1:9" x14ac:dyDescent="0.25">
      <c r="A464" s="29">
        <v>45792</v>
      </c>
      <c r="B464" s="47">
        <v>5</v>
      </c>
      <c r="C464" s="47">
        <v>4</v>
      </c>
      <c r="D464" s="47">
        <v>7</v>
      </c>
      <c r="E464" s="37">
        <v>110.3982</v>
      </c>
      <c r="F4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4"/>
      <c r="H464"/>
      <c r="I464"/>
    </row>
    <row r="465" spans="1:9" x14ac:dyDescent="0.25">
      <c r="A465" s="29">
        <v>45792</v>
      </c>
      <c r="B465" s="47">
        <v>5</v>
      </c>
      <c r="C465" s="47">
        <v>4</v>
      </c>
      <c r="D465" s="47">
        <v>8</v>
      </c>
      <c r="E465" s="37">
        <v>11.419</v>
      </c>
      <c r="F4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5"/>
      <c r="H465"/>
      <c r="I465"/>
    </row>
    <row r="466" spans="1:9" x14ac:dyDescent="0.25">
      <c r="A466" s="29">
        <v>45792</v>
      </c>
      <c r="B466" s="47">
        <v>5</v>
      </c>
      <c r="C466" s="47">
        <v>4</v>
      </c>
      <c r="D466" s="47">
        <v>9</v>
      </c>
      <c r="E466" s="37">
        <v>9.1845999999999997</v>
      </c>
      <c r="F4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6"/>
      <c r="H466"/>
      <c r="I466"/>
    </row>
    <row r="467" spans="1:9" x14ac:dyDescent="0.25">
      <c r="A467" s="29">
        <v>45792</v>
      </c>
      <c r="B467" s="47">
        <v>5</v>
      </c>
      <c r="C467" s="47">
        <v>4</v>
      </c>
      <c r="D467" s="47">
        <v>10</v>
      </c>
      <c r="E467" s="37">
        <v>1.1377999999999999</v>
      </c>
      <c r="F4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7"/>
      <c r="H467"/>
      <c r="I467"/>
    </row>
    <row r="468" spans="1:9" x14ac:dyDescent="0.25">
      <c r="A468" s="29">
        <v>45792</v>
      </c>
      <c r="B468" s="47">
        <v>5</v>
      </c>
      <c r="C468" s="47">
        <v>4</v>
      </c>
      <c r="D468" s="47">
        <v>11</v>
      </c>
      <c r="E468" s="37">
        <v>-8.9154</v>
      </c>
      <c r="F4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8"/>
      <c r="H468"/>
      <c r="I468"/>
    </row>
    <row r="469" spans="1:9" x14ac:dyDescent="0.25">
      <c r="A469" s="29">
        <v>45792</v>
      </c>
      <c r="B469" s="47">
        <v>5</v>
      </c>
      <c r="C469" s="47">
        <v>4</v>
      </c>
      <c r="D469" s="47">
        <v>12</v>
      </c>
      <c r="E469" s="37">
        <v>-11.9375</v>
      </c>
      <c r="F4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9"/>
      <c r="H469"/>
      <c r="I469"/>
    </row>
    <row r="470" spans="1:9" x14ac:dyDescent="0.25">
      <c r="A470" s="29">
        <v>45792</v>
      </c>
      <c r="B470" s="47">
        <v>5</v>
      </c>
      <c r="C470" s="47">
        <v>4</v>
      </c>
      <c r="D470" s="47">
        <v>13</v>
      </c>
      <c r="E470" s="37">
        <v>-69.807299999999998</v>
      </c>
      <c r="F4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0"/>
      <c r="H470"/>
      <c r="I470"/>
    </row>
    <row r="471" spans="1:9" x14ac:dyDescent="0.25">
      <c r="A471" s="29">
        <v>45792</v>
      </c>
      <c r="B471" s="47">
        <v>5</v>
      </c>
      <c r="C471" s="47">
        <v>4</v>
      </c>
      <c r="D471" s="47">
        <v>14</v>
      </c>
      <c r="E471" s="37">
        <v>-61.243400000000001</v>
      </c>
      <c r="F4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1"/>
      <c r="H471"/>
      <c r="I471"/>
    </row>
    <row r="472" spans="1:9" x14ac:dyDescent="0.25">
      <c r="A472" s="29">
        <v>45792</v>
      </c>
      <c r="B472" s="47">
        <v>5</v>
      </c>
      <c r="C472" s="47">
        <v>4</v>
      </c>
      <c r="D472" s="47">
        <v>15</v>
      </c>
      <c r="E472" s="37">
        <v>3.9533</v>
      </c>
      <c r="F4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2"/>
      <c r="H472"/>
      <c r="I472"/>
    </row>
    <row r="473" spans="1:9" x14ac:dyDescent="0.25">
      <c r="A473" s="29">
        <v>45792</v>
      </c>
      <c r="B473" s="47">
        <v>5</v>
      </c>
      <c r="C473" s="47">
        <v>4</v>
      </c>
      <c r="D473" s="47">
        <v>16</v>
      </c>
      <c r="E473" s="37">
        <v>6.8132000000000001</v>
      </c>
      <c r="F47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3"/>
      <c r="H473"/>
      <c r="I473"/>
    </row>
    <row r="474" spans="1:9" x14ac:dyDescent="0.25">
      <c r="A474" s="29">
        <v>45792</v>
      </c>
      <c r="B474" s="47">
        <v>5</v>
      </c>
      <c r="C474" s="47">
        <v>4</v>
      </c>
      <c r="D474" s="47">
        <v>17</v>
      </c>
      <c r="E474" s="37">
        <v>10.2346</v>
      </c>
      <c r="F47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4"/>
      <c r="H474"/>
      <c r="I474"/>
    </row>
    <row r="475" spans="1:9" x14ac:dyDescent="0.25">
      <c r="A475" s="29">
        <v>45792</v>
      </c>
      <c r="B475" s="47">
        <v>5</v>
      </c>
      <c r="C475" s="47">
        <v>4</v>
      </c>
      <c r="D475" s="47">
        <v>18</v>
      </c>
      <c r="E475" s="37">
        <v>11.057399999999999</v>
      </c>
      <c r="F47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5"/>
      <c r="H475"/>
      <c r="I475"/>
    </row>
    <row r="476" spans="1:9" x14ac:dyDescent="0.25">
      <c r="A476" s="29">
        <v>45792</v>
      </c>
      <c r="B476" s="47">
        <v>5</v>
      </c>
      <c r="C476" s="47">
        <v>4</v>
      </c>
      <c r="D476" s="47">
        <v>19</v>
      </c>
      <c r="E476" s="37">
        <v>24.7699</v>
      </c>
      <c r="F47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6"/>
      <c r="H476"/>
      <c r="I476"/>
    </row>
    <row r="477" spans="1:9" x14ac:dyDescent="0.25">
      <c r="A477" s="29">
        <v>45792</v>
      </c>
      <c r="B477" s="47">
        <v>5</v>
      </c>
      <c r="C477" s="47">
        <v>4</v>
      </c>
      <c r="D477" s="47">
        <v>20</v>
      </c>
      <c r="E477" s="37">
        <v>26.241099999999999</v>
      </c>
      <c r="F4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7"/>
      <c r="H477"/>
      <c r="I477"/>
    </row>
    <row r="478" spans="1:9" x14ac:dyDescent="0.25">
      <c r="A478" s="29">
        <v>45792</v>
      </c>
      <c r="B478" s="47">
        <v>5</v>
      </c>
      <c r="C478" s="47">
        <v>4</v>
      </c>
      <c r="D478" s="47">
        <v>21</v>
      </c>
      <c r="E478" s="37">
        <v>20.578299999999999</v>
      </c>
      <c r="F4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8"/>
      <c r="H478"/>
      <c r="I478"/>
    </row>
    <row r="479" spans="1:9" x14ac:dyDescent="0.25">
      <c r="A479" s="29">
        <v>45792</v>
      </c>
      <c r="B479" s="47">
        <v>5</v>
      </c>
      <c r="C479" s="47">
        <v>4</v>
      </c>
      <c r="D479" s="47">
        <v>22</v>
      </c>
      <c r="E479" s="37">
        <v>18.5258</v>
      </c>
      <c r="F4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9"/>
      <c r="H479"/>
      <c r="I479"/>
    </row>
    <row r="480" spans="1:9" x14ac:dyDescent="0.25">
      <c r="A480" s="29">
        <v>45792</v>
      </c>
      <c r="B480" s="47">
        <v>5</v>
      </c>
      <c r="C480" s="47">
        <v>4</v>
      </c>
      <c r="D480" s="47">
        <v>23</v>
      </c>
      <c r="E480" s="37">
        <v>18.299199999999999</v>
      </c>
      <c r="F4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0"/>
      <c r="H480"/>
      <c r="I480"/>
    </row>
    <row r="481" spans="1:9" x14ac:dyDescent="0.25">
      <c r="A481" s="29">
        <v>45792</v>
      </c>
      <c r="B481" s="47">
        <v>5</v>
      </c>
      <c r="C481" s="47">
        <v>4</v>
      </c>
      <c r="D481" s="47">
        <v>24</v>
      </c>
      <c r="E481" s="37">
        <v>18.4558</v>
      </c>
      <c r="F4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1"/>
      <c r="H481"/>
      <c r="I481"/>
    </row>
    <row r="482" spans="1:9" x14ac:dyDescent="0.25">
      <c r="A482" s="29">
        <v>45793</v>
      </c>
      <c r="B482" s="47">
        <v>5</v>
      </c>
      <c r="C482" s="47">
        <v>5</v>
      </c>
      <c r="D482" s="47">
        <v>1</v>
      </c>
      <c r="E482" s="37">
        <v>17.741800000000001</v>
      </c>
      <c r="F4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2"/>
      <c r="H482"/>
      <c r="I482"/>
    </row>
    <row r="483" spans="1:9" x14ac:dyDescent="0.25">
      <c r="A483" s="29">
        <v>45793</v>
      </c>
      <c r="B483" s="47">
        <v>5</v>
      </c>
      <c r="C483" s="47">
        <v>5</v>
      </c>
      <c r="D483" s="47">
        <v>2</v>
      </c>
      <c r="E483" s="37">
        <v>18.423999999999999</v>
      </c>
      <c r="F4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3"/>
      <c r="H483"/>
      <c r="I483"/>
    </row>
    <row r="484" spans="1:9" x14ac:dyDescent="0.25">
      <c r="A484" s="29">
        <v>45793</v>
      </c>
      <c r="B484" s="47">
        <v>5</v>
      </c>
      <c r="C484" s="47">
        <v>5</v>
      </c>
      <c r="D484" s="47">
        <v>3</v>
      </c>
      <c r="E484" s="37">
        <v>18.7803</v>
      </c>
      <c r="F4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4"/>
      <c r="H484"/>
      <c r="I484"/>
    </row>
    <row r="485" spans="1:9" x14ac:dyDescent="0.25">
      <c r="A485" s="29">
        <v>45793</v>
      </c>
      <c r="B485" s="47">
        <v>5</v>
      </c>
      <c r="C485" s="47">
        <v>5</v>
      </c>
      <c r="D485" s="47">
        <v>4</v>
      </c>
      <c r="E485" s="37">
        <v>18.615100000000002</v>
      </c>
      <c r="F4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5"/>
      <c r="H485"/>
      <c r="I485"/>
    </row>
    <row r="486" spans="1:9" x14ac:dyDescent="0.25">
      <c r="A486" s="29">
        <v>45793</v>
      </c>
      <c r="B486" s="47">
        <v>5</v>
      </c>
      <c r="C486" s="47">
        <v>5</v>
      </c>
      <c r="D486" s="47">
        <v>5</v>
      </c>
      <c r="E486" s="37">
        <v>19.572800000000001</v>
      </c>
      <c r="F4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6"/>
      <c r="H486"/>
      <c r="I486"/>
    </row>
    <row r="487" spans="1:9" x14ac:dyDescent="0.25">
      <c r="A487" s="29">
        <v>45793</v>
      </c>
      <c r="B487" s="47">
        <v>5</v>
      </c>
      <c r="C487" s="47">
        <v>5</v>
      </c>
      <c r="D487" s="47">
        <v>6</v>
      </c>
      <c r="E487" s="37">
        <v>20.484999999999999</v>
      </c>
      <c r="F4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7"/>
      <c r="H487"/>
      <c r="I487"/>
    </row>
    <row r="488" spans="1:9" x14ac:dyDescent="0.25">
      <c r="A488" s="29">
        <v>45793</v>
      </c>
      <c r="B488" s="47">
        <v>5</v>
      </c>
      <c r="C488" s="47">
        <v>5</v>
      </c>
      <c r="D488" s="47">
        <v>7</v>
      </c>
      <c r="E488" s="37">
        <v>20.471800000000002</v>
      </c>
      <c r="F4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8"/>
      <c r="H488"/>
      <c r="I488"/>
    </row>
    <row r="489" spans="1:9" x14ac:dyDescent="0.25">
      <c r="A489" s="29">
        <v>45793</v>
      </c>
      <c r="B489" s="47">
        <v>5</v>
      </c>
      <c r="C489" s="47">
        <v>5</v>
      </c>
      <c r="D489" s="47">
        <v>8</v>
      </c>
      <c r="E489" s="37">
        <v>1.4047000000000001</v>
      </c>
      <c r="F4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9"/>
      <c r="H489"/>
      <c r="I489"/>
    </row>
    <row r="490" spans="1:9" x14ac:dyDescent="0.25">
      <c r="A490" s="29">
        <v>45793</v>
      </c>
      <c r="B490" s="47">
        <v>5</v>
      </c>
      <c r="C490" s="47">
        <v>5</v>
      </c>
      <c r="D490" s="47">
        <v>9</v>
      </c>
      <c r="E490" s="37">
        <v>-4.1037999999999997</v>
      </c>
      <c r="F4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0"/>
      <c r="H490"/>
      <c r="I490"/>
    </row>
    <row r="491" spans="1:9" x14ac:dyDescent="0.25">
      <c r="A491" s="29">
        <v>45793</v>
      </c>
      <c r="B491" s="47">
        <v>5</v>
      </c>
      <c r="C491" s="47">
        <v>5</v>
      </c>
      <c r="D491" s="47">
        <v>10</v>
      </c>
      <c r="E491" s="37">
        <v>-17.668099999999999</v>
      </c>
      <c r="F4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1"/>
      <c r="H491"/>
      <c r="I491"/>
    </row>
    <row r="492" spans="1:9" x14ac:dyDescent="0.25">
      <c r="A492" s="29">
        <v>45793</v>
      </c>
      <c r="B492" s="47">
        <v>5</v>
      </c>
      <c r="C492" s="47">
        <v>5</v>
      </c>
      <c r="D492" s="47">
        <v>11</v>
      </c>
      <c r="E492" s="37">
        <v>1.1275999999999999</v>
      </c>
      <c r="F4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2"/>
      <c r="H492"/>
      <c r="I492"/>
    </row>
    <row r="493" spans="1:9" x14ac:dyDescent="0.25">
      <c r="A493" s="29">
        <v>45793</v>
      </c>
      <c r="B493" s="47">
        <v>5</v>
      </c>
      <c r="C493" s="47">
        <v>5</v>
      </c>
      <c r="D493" s="47">
        <v>12</v>
      </c>
      <c r="E493" s="37">
        <v>5.4399999999999997E-2</v>
      </c>
      <c r="F4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3"/>
      <c r="H493"/>
      <c r="I493"/>
    </row>
    <row r="494" spans="1:9" x14ac:dyDescent="0.25">
      <c r="A494" s="29">
        <v>45793</v>
      </c>
      <c r="B494" s="47">
        <v>5</v>
      </c>
      <c r="C494" s="47">
        <v>5</v>
      </c>
      <c r="D494" s="47">
        <v>13</v>
      </c>
      <c r="E494" s="37">
        <v>0.1409</v>
      </c>
      <c r="F4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4"/>
      <c r="H494"/>
      <c r="I494"/>
    </row>
    <row r="495" spans="1:9" x14ac:dyDescent="0.25">
      <c r="A495" s="29">
        <v>45793</v>
      </c>
      <c r="B495" s="47">
        <v>5</v>
      </c>
      <c r="C495" s="47">
        <v>5</v>
      </c>
      <c r="D495" s="47">
        <v>14</v>
      </c>
      <c r="E495" s="37">
        <v>1.2209000000000001</v>
      </c>
      <c r="F4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5"/>
      <c r="H495"/>
      <c r="I495"/>
    </row>
    <row r="496" spans="1:9" x14ac:dyDescent="0.25">
      <c r="A496" s="29">
        <v>45793</v>
      </c>
      <c r="B496" s="47">
        <v>5</v>
      </c>
      <c r="C496" s="47">
        <v>5</v>
      </c>
      <c r="D496" s="47">
        <v>15</v>
      </c>
      <c r="E496" s="37">
        <v>5.8156999999999996</v>
      </c>
      <c r="F4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6"/>
      <c r="H496"/>
      <c r="I496"/>
    </row>
    <row r="497" spans="1:9" x14ac:dyDescent="0.25">
      <c r="A497" s="29">
        <v>45793</v>
      </c>
      <c r="B497" s="47">
        <v>5</v>
      </c>
      <c r="C497" s="47">
        <v>5</v>
      </c>
      <c r="D497" s="47">
        <v>16</v>
      </c>
      <c r="E497" s="37">
        <v>3.1354000000000002</v>
      </c>
      <c r="F49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7"/>
      <c r="H497"/>
      <c r="I497"/>
    </row>
    <row r="498" spans="1:9" x14ac:dyDescent="0.25">
      <c r="A498" s="29">
        <v>45793</v>
      </c>
      <c r="B498" s="47">
        <v>5</v>
      </c>
      <c r="C498" s="47">
        <v>5</v>
      </c>
      <c r="D498" s="47">
        <v>17</v>
      </c>
      <c r="E498" s="37">
        <v>10.166399999999999</v>
      </c>
      <c r="F49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8"/>
      <c r="H498"/>
      <c r="I498"/>
    </row>
    <row r="499" spans="1:9" x14ac:dyDescent="0.25">
      <c r="A499" s="29">
        <v>45793</v>
      </c>
      <c r="B499" s="47">
        <v>5</v>
      </c>
      <c r="C499" s="47">
        <v>5</v>
      </c>
      <c r="D499" s="47">
        <v>18</v>
      </c>
      <c r="E499" s="37">
        <v>15.7112</v>
      </c>
      <c r="F49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9"/>
      <c r="H499"/>
      <c r="I499"/>
    </row>
    <row r="500" spans="1:9" x14ac:dyDescent="0.25">
      <c r="A500" s="29">
        <v>45793</v>
      </c>
      <c r="B500" s="47">
        <v>5</v>
      </c>
      <c r="C500" s="47">
        <v>5</v>
      </c>
      <c r="D500" s="47">
        <v>19</v>
      </c>
      <c r="E500" s="37">
        <v>30.588899999999999</v>
      </c>
      <c r="F50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00"/>
      <c r="H500"/>
      <c r="I500"/>
    </row>
    <row r="501" spans="1:9" x14ac:dyDescent="0.25">
      <c r="A501" s="29">
        <v>45793</v>
      </c>
      <c r="B501" s="47">
        <v>5</v>
      </c>
      <c r="C501" s="47">
        <v>5</v>
      </c>
      <c r="D501" s="47">
        <v>20</v>
      </c>
      <c r="E501" s="37">
        <v>29.3704</v>
      </c>
      <c r="F5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1"/>
      <c r="H501"/>
      <c r="I501"/>
    </row>
    <row r="502" spans="1:9" x14ac:dyDescent="0.25">
      <c r="A502" s="29">
        <v>45793</v>
      </c>
      <c r="B502" s="47">
        <v>5</v>
      </c>
      <c r="C502" s="47">
        <v>5</v>
      </c>
      <c r="D502" s="47">
        <v>21</v>
      </c>
      <c r="E502" s="37">
        <v>26.980499999999999</v>
      </c>
      <c r="F5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2"/>
      <c r="H502"/>
      <c r="I502"/>
    </row>
    <row r="503" spans="1:9" x14ac:dyDescent="0.25">
      <c r="A503" s="29">
        <v>45793</v>
      </c>
      <c r="B503" s="47">
        <v>5</v>
      </c>
      <c r="C503" s="47">
        <v>5</v>
      </c>
      <c r="D503" s="47">
        <v>22</v>
      </c>
      <c r="E503" s="37">
        <v>25.971499999999999</v>
      </c>
      <c r="F5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3"/>
      <c r="H503"/>
      <c r="I503"/>
    </row>
    <row r="504" spans="1:9" x14ac:dyDescent="0.25">
      <c r="A504" s="29">
        <v>45793</v>
      </c>
      <c r="B504" s="47">
        <v>5</v>
      </c>
      <c r="C504" s="47">
        <v>5</v>
      </c>
      <c r="D504" s="47">
        <v>23</v>
      </c>
      <c r="E504" s="37">
        <v>29.674199999999999</v>
      </c>
      <c r="F5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4"/>
      <c r="H504"/>
      <c r="I504"/>
    </row>
    <row r="505" spans="1:9" x14ac:dyDescent="0.25">
      <c r="A505" s="29">
        <v>45793</v>
      </c>
      <c r="B505" s="47">
        <v>5</v>
      </c>
      <c r="C505" s="47">
        <v>5</v>
      </c>
      <c r="D505" s="47">
        <v>24</v>
      </c>
      <c r="E505" s="37">
        <v>28.819199999999999</v>
      </c>
      <c r="F5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5"/>
      <c r="H505"/>
      <c r="I505"/>
    </row>
    <row r="506" spans="1:9" x14ac:dyDescent="0.25">
      <c r="A506" s="29">
        <v>45794</v>
      </c>
      <c r="B506" s="47">
        <v>5</v>
      </c>
      <c r="C506" s="47">
        <v>6</v>
      </c>
      <c r="D506" s="47">
        <v>1</v>
      </c>
      <c r="E506" s="37">
        <v>29.410900000000002</v>
      </c>
      <c r="F5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6"/>
      <c r="H506"/>
      <c r="I506"/>
    </row>
    <row r="507" spans="1:9" x14ac:dyDescent="0.25">
      <c r="A507" s="29">
        <v>45794</v>
      </c>
      <c r="B507" s="47">
        <v>5</v>
      </c>
      <c r="C507" s="47">
        <v>6</v>
      </c>
      <c r="D507" s="47">
        <v>2</v>
      </c>
      <c r="E507" s="37">
        <v>26.1586</v>
      </c>
      <c r="F5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7"/>
      <c r="H507"/>
      <c r="I507"/>
    </row>
    <row r="508" spans="1:9" x14ac:dyDescent="0.25">
      <c r="A508" s="29">
        <v>45794</v>
      </c>
      <c r="B508" s="47">
        <v>5</v>
      </c>
      <c r="C508" s="47">
        <v>6</v>
      </c>
      <c r="D508" s="47">
        <v>3</v>
      </c>
      <c r="E508" s="37">
        <v>22.383800000000001</v>
      </c>
      <c r="F5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8"/>
      <c r="H508"/>
      <c r="I508"/>
    </row>
    <row r="509" spans="1:9" x14ac:dyDescent="0.25">
      <c r="A509" s="29">
        <v>45794</v>
      </c>
      <c r="B509" s="47">
        <v>5</v>
      </c>
      <c r="C509" s="47">
        <v>6</v>
      </c>
      <c r="D509" s="47">
        <v>4</v>
      </c>
      <c r="E509" s="37">
        <v>25.1889</v>
      </c>
      <c r="F5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9"/>
      <c r="H509"/>
      <c r="I509"/>
    </row>
    <row r="510" spans="1:9" x14ac:dyDescent="0.25">
      <c r="A510" s="29">
        <v>45794</v>
      </c>
      <c r="B510" s="47">
        <v>5</v>
      </c>
      <c r="C510" s="47">
        <v>6</v>
      </c>
      <c r="D510" s="47">
        <v>5</v>
      </c>
      <c r="E510" s="37">
        <v>28.101700000000001</v>
      </c>
      <c r="F5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0"/>
      <c r="H510"/>
      <c r="I510"/>
    </row>
    <row r="511" spans="1:9" x14ac:dyDescent="0.25">
      <c r="A511" s="29">
        <v>45794</v>
      </c>
      <c r="B511" s="47">
        <v>5</v>
      </c>
      <c r="C511" s="47">
        <v>6</v>
      </c>
      <c r="D511" s="47">
        <v>6</v>
      </c>
      <c r="E511" s="37">
        <v>26.568899999999999</v>
      </c>
      <c r="F5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1"/>
      <c r="H511"/>
      <c r="I511"/>
    </row>
    <row r="512" spans="1:9" x14ac:dyDescent="0.25">
      <c r="A512" s="29">
        <v>45794</v>
      </c>
      <c r="B512" s="47">
        <v>5</v>
      </c>
      <c r="C512" s="47">
        <v>6</v>
      </c>
      <c r="D512" s="47">
        <v>7</v>
      </c>
      <c r="E512" s="37">
        <v>13.8971</v>
      </c>
      <c r="F5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2"/>
      <c r="H512"/>
      <c r="I512"/>
    </row>
    <row r="513" spans="1:9" x14ac:dyDescent="0.25">
      <c r="A513" s="29">
        <v>45794</v>
      </c>
      <c r="B513" s="47">
        <v>5</v>
      </c>
      <c r="C513" s="47">
        <v>6</v>
      </c>
      <c r="D513" s="47">
        <v>8</v>
      </c>
      <c r="E513" s="37">
        <v>2.2711000000000001</v>
      </c>
      <c r="F5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3"/>
      <c r="H513"/>
      <c r="I513"/>
    </row>
    <row r="514" spans="1:9" x14ac:dyDescent="0.25">
      <c r="A514" s="29">
        <v>45794</v>
      </c>
      <c r="B514" s="47">
        <v>5</v>
      </c>
      <c r="C514" s="47">
        <v>6</v>
      </c>
      <c r="D514" s="47">
        <v>9</v>
      </c>
      <c r="E514" s="37">
        <v>8.9908000000000001</v>
      </c>
      <c r="F5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4"/>
      <c r="H514"/>
      <c r="I514"/>
    </row>
    <row r="515" spans="1:9" x14ac:dyDescent="0.25">
      <c r="A515" s="29">
        <v>45794</v>
      </c>
      <c r="B515" s="47">
        <v>5</v>
      </c>
      <c r="C515" s="47">
        <v>6</v>
      </c>
      <c r="D515" s="47">
        <v>10</v>
      </c>
      <c r="E515" s="37">
        <v>-40.794400000000003</v>
      </c>
      <c r="F5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5"/>
      <c r="H515"/>
      <c r="I515"/>
    </row>
    <row r="516" spans="1:9" x14ac:dyDescent="0.25">
      <c r="A516" s="29">
        <v>45794</v>
      </c>
      <c r="B516" s="47">
        <v>5</v>
      </c>
      <c r="C516" s="47">
        <v>6</v>
      </c>
      <c r="D516" s="47">
        <v>11</v>
      </c>
      <c r="E516" s="37">
        <v>-4.6810999999999998</v>
      </c>
      <c r="F5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6"/>
      <c r="H516"/>
      <c r="I516"/>
    </row>
    <row r="517" spans="1:9" x14ac:dyDescent="0.25">
      <c r="A517" s="29">
        <v>45794</v>
      </c>
      <c r="B517" s="47">
        <v>5</v>
      </c>
      <c r="C517" s="47">
        <v>6</v>
      </c>
      <c r="D517" s="47">
        <v>12</v>
      </c>
      <c r="E517" s="37">
        <v>-3.7812999999999999</v>
      </c>
      <c r="F5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7"/>
      <c r="H517"/>
      <c r="I517"/>
    </row>
    <row r="518" spans="1:9" x14ac:dyDescent="0.25">
      <c r="A518" s="29">
        <v>45794</v>
      </c>
      <c r="B518" s="47">
        <v>5</v>
      </c>
      <c r="C518" s="47">
        <v>6</v>
      </c>
      <c r="D518" s="47">
        <v>13</v>
      </c>
      <c r="E518" s="37">
        <v>-3.5806</v>
      </c>
      <c r="F5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8"/>
      <c r="H518"/>
      <c r="I518"/>
    </row>
    <row r="519" spans="1:9" x14ac:dyDescent="0.25">
      <c r="A519" s="29">
        <v>45794</v>
      </c>
      <c r="B519" s="47">
        <v>5</v>
      </c>
      <c r="C519" s="47">
        <v>6</v>
      </c>
      <c r="D519" s="47">
        <v>14</v>
      </c>
      <c r="E519" s="37">
        <v>-3.7616999999999998</v>
      </c>
      <c r="F5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9"/>
      <c r="H519"/>
      <c r="I519"/>
    </row>
    <row r="520" spans="1:9" x14ac:dyDescent="0.25">
      <c r="A520" s="29">
        <v>45794</v>
      </c>
      <c r="B520" s="47">
        <v>5</v>
      </c>
      <c r="C520" s="47">
        <v>6</v>
      </c>
      <c r="D520" s="47">
        <v>15</v>
      </c>
      <c r="E520" s="37">
        <v>-4.6634000000000002</v>
      </c>
      <c r="F5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0"/>
      <c r="H520"/>
      <c r="I520"/>
    </row>
    <row r="521" spans="1:9" x14ac:dyDescent="0.25">
      <c r="A521" s="29">
        <v>45794</v>
      </c>
      <c r="B521" s="47">
        <v>5</v>
      </c>
      <c r="C521" s="47">
        <v>6</v>
      </c>
      <c r="D521" s="47">
        <v>16</v>
      </c>
      <c r="E521" s="37">
        <v>-2.7513999999999998</v>
      </c>
      <c r="F5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1"/>
      <c r="H521"/>
      <c r="I521"/>
    </row>
    <row r="522" spans="1:9" x14ac:dyDescent="0.25">
      <c r="A522" s="29">
        <v>45794</v>
      </c>
      <c r="B522" s="47">
        <v>5</v>
      </c>
      <c r="C522" s="47">
        <v>6</v>
      </c>
      <c r="D522" s="47">
        <v>17</v>
      </c>
      <c r="E522" s="37">
        <v>-0.84560000000000002</v>
      </c>
      <c r="F5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2"/>
      <c r="H522"/>
      <c r="I522"/>
    </row>
    <row r="523" spans="1:9" x14ac:dyDescent="0.25">
      <c r="A523" s="29">
        <v>45794</v>
      </c>
      <c r="B523" s="47">
        <v>5</v>
      </c>
      <c r="C523" s="47">
        <v>6</v>
      </c>
      <c r="D523" s="47">
        <v>18</v>
      </c>
      <c r="E523" s="37">
        <v>4.3010000000000002</v>
      </c>
      <c r="F5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3"/>
      <c r="H523"/>
      <c r="I523"/>
    </row>
    <row r="524" spans="1:9" x14ac:dyDescent="0.25">
      <c r="A524" s="29">
        <v>45794</v>
      </c>
      <c r="B524" s="47">
        <v>5</v>
      </c>
      <c r="C524" s="47">
        <v>6</v>
      </c>
      <c r="D524" s="47">
        <v>19</v>
      </c>
      <c r="E524" s="37">
        <v>17.292400000000001</v>
      </c>
      <c r="F5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4"/>
      <c r="H524"/>
      <c r="I524"/>
    </row>
    <row r="525" spans="1:9" x14ac:dyDescent="0.25">
      <c r="A525" s="29">
        <v>45794</v>
      </c>
      <c r="B525" s="47">
        <v>5</v>
      </c>
      <c r="C525" s="47">
        <v>6</v>
      </c>
      <c r="D525" s="47">
        <v>20</v>
      </c>
      <c r="E525" s="37">
        <v>19.543299999999999</v>
      </c>
      <c r="F5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5"/>
      <c r="H525"/>
      <c r="I525"/>
    </row>
    <row r="526" spans="1:9" x14ac:dyDescent="0.25">
      <c r="A526" s="29">
        <v>45794</v>
      </c>
      <c r="B526" s="47">
        <v>5</v>
      </c>
      <c r="C526" s="47">
        <v>6</v>
      </c>
      <c r="D526" s="47">
        <v>21</v>
      </c>
      <c r="E526" s="37">
        <v>21.873000000000001</v>
      </c>
      <c r="F5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6"/>
      <c r="H526"/>
      <c r="I526"/>
    </row>
    <row r="527" spans="1:9" x14ac:dyDescent="0.25">
      <c r="A527" s="29">
        <v>45794</v>
      </c>
      <c r="B527" s="47">
        <v>5</v>
      </c>
      <c r="C527" s="47">
        <v>6</v>
      </c>
      <c r="D527" s="47">
        <v>22</v>
      </c>
      <c r="E527" s="37">
        <v>23.451499999999999</v>
      </c>
      <c r="F5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7"/>
      <c r="H527"/>
      <c r="I527"/>
    </row>
    <row r="528" spans="1:9" x14ac:dyDescent="0.25">
      <c r="A528" s="29">
        <v>45794</v>
      </c>
      <c r="B528" s="47">
        <v>5</v>
      </c>
      <c r="C528" s="47">
        <v>6</v>
      </c>
      <c r="D528" s="47">
        <v>23</v>
      </c>
      <c r="E528" s="37">
        <v>20.9346</v>
      </c>
      <c r="F5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8"/>
      <c r="H528"/>
      <c r="I528"/>
    </row>
    <row r="529" spans="1:9" x14ac:dyDescent="0.25">
      <c r="A529" s="29">
        <v>45794</v>
      </c>
      <c r="B529" s="47">
        <v>5</v>
      </c>
      <c r="C529" s="47">
        <v>6</v>
      </c>
      <c r="D529" s="47">
        <v>24</v>
      </c>
      <c r="E529" s="37">
        <v>20.438300000000002</v>
      </c>
      <c r="F5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9"/>
      <c r="H529"/>
      <c r="I529"/>
    </row>
    <row r="530" spans="1:9" x14ac:dyDescent="0.25">
      <c r="A530" s="29">
        <v>45795</v>
      </c>
      <c r="B530" s="47">
        <v>5</v>
      </c>
      <c r="C530" s="47">
        <v>7</v>
      </c>
      <c r="D530" s="47">
        <v>1</v>
      </c>
      <c r="E530" s="37">
        <v>14.06</v>
      </c>
      <c r="F5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0"/>
      <c r="H530"/>
      <c r="I530"/>
    </row>
    <row r="531" spans="1:9" x14ac:dyDescent="0.25">
      <c r="A531" s="29">
        <v>45795</v>
      </c>
      <c r="B531" s="47">
        <v>5</v>
      </c>
      <c r="C531" s="47">
        <v>7</v>
      </c>
      <c r="D531" s="47">
        <v>2</v>
      </c>
      <c r="E531" s="37">
        <v>11.8383</v>
      </c>
      <c r="F5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1"/>
      <c r="H531"/>
      <c r="I531"/>
    </row>
    <row r="532" spans="1:9" x14ac:dyDescent="0.25">
      <c r="A532" s="29">
        <v>45795</v>
      </c>
      <c r="B532" s="47">
        <v>5</v>
      </c>
      <c r="C532" s="47">
        <v>7</v>
      </c>
      <c r="D532" s="47">
        <v>3</v>
      </c>
      <c r="E532" s="37">
        <v>11.189</v>
      </c>
      <c r="F5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2"/>
      <c r="H532"/>
      <c r="I532"/>
    </row>
    <row r="533" spans="1:9" x14ac:dyDescent="0.25">
      <c r="A533" s="29">
        <v>45795</v>
      </c>
      <c r="B533" s="47">
        <v>5</v>
      </c>
      <c r="C533" s="47">
        <v>7</v>
      </c>
      <c r="D533" s="47">
        <v>4</v>
      </c>
      <c r="E533" s="37">
        <v>12.486800000000001</v>
      </c>
      <c r="F5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3"/>
      <c r="H533"/>
      <c r="I533"/>
    </row>
    <row r="534" spans="1:9" x14ac:dyDescent="0.25">
      <c r="A534" s="29">
        <v>45795</v>
      </c>
      <c r="B534" s="47">
        <v>5</v>
      </c>
      <c r="C534" s="47">
        <v>7</v>
      </c>
      <c r="D534" s="47">
        <v>5</v>
      </c>
      <c r="E534" s="37">
        <v>16.4709</v>
      </c>
      <c r="F5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4"/>
      <c r="H534"/>
      <c r="I534"/>
    </row>
    <row r="535" spans="1:9" x14ac:dyDescent="0.25">
      <c r="A535" s="29">
        <v>45795</v>
      </c>
      <c r="B535" s="47">
        <v>5</v>
      </c>
      <c r="C535" s="47">
        <v>7</v>
      </c>
      <c r="D535" s="47">
        <v>6</v>
      </c>
      <c r="E535" s="37">
        <v>15.4983</v>
      </c>
      <c r="F5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5"/>
      <c r="H535"/>
      <c r="I535"/>
    </row>
    <row r="536" spans="1:9" x14ac:dyDescent="0.25">
      <c r="A536" s="29">
        <v>45795</v>
      </c>
      <c r="B536" s="47">
        <v>5</v>
      </c>
      <c r="C536" s="47">
        <v>7</v>
      </c>
      <c r="D536" s="47">
        <v>7</v>
      </c>
      <c r="E536" s="37">
        <v>14.0426</v>
      </c>
      <c r="F5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6"/>
      <c r="H536"/>
      <c r="I536"/>
    </row>
    <row r="537" spans="1:9" x14ac:dyDescent="0.25">
      <c r="A537" s="29">
        <v>45795</v>
      </c>
      <c r="B537" s="47">
        <v>5</v>
      </c>
      <c r="C537" s="47">
        <v>7</v>
      </c>
      <c r="D537" s="47">
        <v>8</v>
      </c>
      <c r="E537" s="37">
        <v>-10.1907</v>
      </c>
      <c r="F5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7"/>
      <c r="H537"/>
      <c r="I537"/>
    </row>
    <row r="538" spans="1:9" x14ac:dyDescent="0.25">
      <c r="A538" s="29">
        <v>45795</v>
      </c>
      <c r="B538" s="47">
        <v>5</v>
      </c>
      <c r="C538" s="47">
        <v>7</v>
      </c>
      <c r="D538" s="47">
        <v>9</v>
      </c>
      <c r="E538" s="37">
        <v>-18.9529</v>
      </c>
      <c r="F5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8"/>
      <c r="H538"/>
      <c r="I538"/>
    </row>
    <row r="539" spans="1:9" x14ac:dyDescent="0.25">
      <c r="A539" s="29">
        <v>45795</v>
      </c>
      <c r="B539" s="47">
        <v>5</v>
      </c>
      <c r="C539" s="47">
        <v>7</v>
      </c>
      <c r="D539" s="47">
        <v>10</v>
      </c>
      <c r="E539" s="37">
        <v>-24.564800000000002</v>
      </c>
      <c r="F5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9"/>
      <c r="H539"/>
      <c r="I539"/>
    </row>
    <row r="540" spans="1:9" x14ac:dyDescent="0.25">
      <c r="A540" s="29">
        <v>45795</v>
      </c>
      <c r="B540" s="47">
        <v>5</v>
      </c>
      <c r="C540" s="47">
        <v>7</v>
      </c>
      <c r="D540" s="47">
        <v>11</v>
      </c>
      <c r="E540" s="37">
        <v>-26.569299999999998</v>
      </c>
      <c r="F5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0"/>
      <c r="H540"/>
      <c r="I540"/>
    </row>
    <row r="541" spans="1:9" x14ac:dyDescent="0.25">
      <c r="A541" s="29">
        <v>45795</v>
      </c>
      <c r="B541" s="47">
        <v>5</v>
      </c>
      <c r="C541" s="47">
        <v>7</v>
      </c>
      <c r="D541" s="47">
        <v>12</v>
      </c>
      <c r="E541" s="37">
        <v>-28.1785</v>
      </c>
      <c r="F5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1"/>
      <c r="H541"/>
      <c r="I541"/>
    </row>
    <row r="542" spans="1:9" x14ac:dyDescent="0.25">
      <c r="A542" s="29">
        <v>45795</v>
      </c>
      <c r="B542" s="47">
        <v>5</v>
      </c>
      <c r="C542" s="47">
        <v>7</v>
      </c>
      <c r="D542" s="47">
        <v>13</v>
      </c>
      <c r="E542" s="37">
        <v>-29.687000000000001</v>
      </c>
      <c r="F5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2"/>
      <c r="H542"/>
      <c r="I542"/>
    </row>
    <row r="543" spans="1:9" x14ac:dyDescent="0.25">
      <c r="A543" s="29">
        <v>45795</v>
      </c>
      <c r="B543" s="47">
        <v>5</v>
      </c>
      <c r="C543" s="47">
        <v>7</v>
      </c>
      <c r="D543" s="47">
        <v>14</v>
      </c>
      <c r="E543" s="37">
        <v>-31.913900000000002</v>
      </c>
      <c r="F5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3"/>
      <c r="H543"/>
      <c r="I543"/>
    </row>
    <row r="544" spans="1:9" x14ac:dyDescent="0.25">
      <c r="A544" s="29">
        <v>45795</v>
      </c>
      <c r="B544" s="47">
        <v>5</v>
      </c>
      <c r="C544" s="47">
        <v>7</v>
      </c>
      <c r="D544" s="47">
        <v>15</v>
      </c>
      <c r="E544" s="37">
        <v>-30.345400000000001</v>
      </c>
      <c r="F5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4"/>
      <c r="H544"/>
      <c r="I544"/>
    </row>
    <row r="545" spans="1:9" x14ac:dyDescent="0.25">
      <c r="A545" s="29">
        <v>45795</v>
      </c>
      <c r="B545" s="47">
        <v>5</v>
      </c>
      <c r="C545" s="47">
        <v>7</v>
      </c>
      <c r="D545" s="47">
        <v>16</v>
      </c>
      <c r="E545" s="37">
        <v>-22.879200000000001</v>
      </c>
      <c r="F5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5"/>
      <c r="H545"/>
      <c r="I545"/>
    </row>
    <row r="546" spans="1:9" x14ac:dyDescent="0.25">
      <c r="A546" s="29">
        <v>45795</v>
      </c>
      <c r="B546" s="47">
        <v>5</v>
      </c>
      <c r="C546" s="47">
        <v>7</v>
      </c>
      <c r="D546" s="47">
        <v>17</v>
      </c>
      <c r="E546" s="37">
        <v>-14.9703</v>
      </c>
      <c r="F5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6"/>
      <c r="H546"/>
      <c r="I546"/>
    </row>
    <row r="547" spans="1:9" x14ac:dyDescent="0.25">
      <c r="A547" s="29">
        <v>45795</v>
      </c>
      <c r="B547" s="47">
        <v>5</v>
      </c>
      <c r="C547" s="47">
        <v>7</v>
      </c>
      <c r="D547" s="47">
        <v>18</v>
      </c>
      <c r="E547" s="37">
        <v>-11.6373</v>
      </c>
      <c r="F5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7"/>
      <c r="H547"/>
      <c r="I547"/>
    </row>
    <row r="548" spans="1:9" x14ac:dyDescent="0.25">
      <c r="A548" s="29">
        <v>45795</v>
      </c>
      <c r="B548" s="47">
        <v>5</v>
      </c>
      <c r="C548" s="47">
        <v>7</v>
      </c>
      <c r="D548" s="47">
        <v>19</v>
      </c>
      <c r="E548" s="37">
        <v>17.1982</v>
      </c>
      <c r="F5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8"/>
      <c r="H548"/>
      <c r="I548"/>
    </row>
    <row r="549" spans="1:9" x14ac:dyDescent="0.25">
      <c r="A549" s="29">
        <v>45795</v>
      </c>
      <c r="B549" s="47">
        <v>5</v>
      </c>
      <c r="C549" s="47">
        <v>7</v>
      </c>
      <c r="D549" s="47">
        <v>20</v>
      </c>
      <c r="E549" s="37">
        <v>21.739799999999999</v>
      </c>
      <c r="F5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9"/>
      <c r="H549"/>
      <c r="I549"/>
    </row>
    <row r="550" spans="1:9" x14ac:dyDescent="0.25">
      <c r="A550" s="29">
        <v>45795</v>
      </c>
      <c r="B550" s="47">
        <v>5</v>
      </c>
      <c r="C550" s="47">
        <v>7</v>
      </c>
      <c r="D550" s="47">
        <v>21</v>
      </c>
      <c r="E550" s="37">
        <v>20.7498</v>
      </c>
      <c r="F5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0"/>
      <c r="H550"/>
      <c r="I550"/>
    </row>
    <row r="551" spans="1:9" x14ac:dyDescent="0.25">
      <c r="A551" s="29">
        <v>45795</v>
      </c>
      <c r="B551" s="47">
        <v>5</v>
      </c>
      <c r="C551" s="47">
        <v>7</v>
      </c>
      <c r="D551" s="47">
        <v>22</v>
      </c>
      <c r="E551" s="37">
        <v>14.4407</v>
      </c>
      <c r="F5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1"/>
      <c r="H551"/>
      <c r="I551"/>
    </row>
    <row r="552" spans="1:9" x14ac:dyDescent="0.25">
      <c r="A552" s="29">
        <v>45795</v>
      </c>
      <c r="B552" s="47">
        <v>5</v>
      </c>
      <c r="C552" s="47">
        <v>7</v>
      </c>
      <c r="D552" s="47">
        <v>23</v>
      </c>
      <c r="E552" s="37">
        <v>16.628399999999999</v>
      </c>
      <c r="F5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2"/>
      <c r="H552"/>
      <c r="I552"/>
    </row>
    <row r="553" spans="1:9" x14ac:dyDescent="0.25">
      <c r="A553" s="29">
        <v>45795</v>
      </c>
      <c r="B553" s="47">
        <v>5</v>
      </c>
      <c r="C553" s="47">
        <v>7</v>
      </c>
      <c r="D553" s="47">
        <v>24</v>
      </c>
      <c r="E553" s="37">
        <v>13.676</v>
      </c>
      <c r="F5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3"/>
      <c r="H553"/>
      <c r="I553"/>
    </row>
    <row r="554" spans="1:9" x14ac:dyDescent="0.25">
      <c r="A554" s="29">
        <v>45796</v>
      </c>
      <c r="B554" s="47">
        <v>5</v>
      </c>
      <c r="C554" s="47">
        <v>1</v>
      </c>
      <c r="D554" s="47">
        <v>1</v>
      </c>
      <c r="E554" s="37">
        <v>17.8979</v>
      </c>
      <c r="F5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4"/>
      <c r="H554"/>
      <c r="I554"/>
    </row>
    <row r="555" spans="1:9" x14ac:dyDescent="0.25">
      <c r="A555" s="29">
        <v>45796</v>
      </c>
      <c r="B555" s="47">
        <v>5</v>
      </c>
      <c r="C555" s="47">
        <v>1</v>
      </c>
      <c r="D555" s="47">
        <v>2</v>
      </c>
      <c r="E555" s="37">
        <v>18.247199999999999</v>
      </c>
      <c r="F5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5"/>
      <c r="H555"/>
      <c r="I555"/>
    </row>
    <row r="556" spans="1:9" x14ac:dyDescent="0.25">
      <c r="A556" s="29">
        <v>45796</v>
      </c>
      <c r="B556" s="47">
        <v>5</v>
      </c>
      <c r="C556" s="47">
        <v>1</v>
      </c>
      <c r="D556" s="47">
        <v>3</v>
      </c>
      <c r="E556" s="37">
        <v>11.864000000000001</v>
      </c>
      <c r="F5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6"/>
      <c r="H556"/>
      <c r="I556"/>
    </row>
    <row r="557" spans="1:9" x14ac:dyDescent="0.25">
      <c r="A557" s="29">
        <v>45796</v>
      </c>
      <c r="B557" s="47">
        <v>5</v>
      </c>
      <c r="C557" s="47">
        <v>1</v>
      </c>
      <c r="D557" s="47">
        <v>4</v>
      </c>
      <c r="E557" s="37">
        <v>13.851800000000001</v>
      </c>
      <c r="F5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7"/>
      <c r="H557"/>
      <c r="I557"/>
    </row>
    <row r="558" spans="1:9" x14ac:dyDescent="0.25">
      <c r="A558" s="29">
        <v>45796</v>
      </c>
      <c r="B558" s="47">
        <v>5</v>
      </c>
      <c r="C558" s="47">
        <v>1</v>
      </c>
      <c r="D558" s="47">
        <v>5</v>
      </c>
      <c r="E558" s="37">
        <v>19.504899999999999</v>
      </c>
      <c r="F5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8"/>
      <c r="H558"/>
      <c r="I558"/>
    </row>
    <row r="559" spans="1:9" x14ac:dyDescent="0.25">
      <c r="A559" s="29">
        <v>45796</v>
      </c>
      <c r="B559" s="47">
        <v>5</v>
      </c>
      <c r="C559" s="47">
        <v>1</v>
      </c>
      <c r="D559" s="47">
        <v>6</v>
      </c>
      <c r="E559" s="37">
        <v>19.4758</v>
      </c>
      <c r="F5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9"/>
      <c r="H559"/>
      <c r="I559"/>
    </row>
    <row r="560" spans="1:9" x14ac:dyDescent="0.25">
      <c r="A560" s="29">
        <v>45796</v>
      </c>
      <c r="B560" s="47">
        <v>5</v>
      </c>
      <c r="C560" s="47">
        <v>1</v>
      </c>
      <c r="D560" s="47">
        <v>7</v>
      </c>
      <c r="E560" s="37">
        <v>16.805</v>
      </c>
      <c r="F5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0"/>
      <c r="H560"/>
      <c r="I560"/>
    </row>
    <row r="561" spans="1:9" x14ac:dyDescent="0.25">
      <c r="A561" s="29">
        <v>45796</v>
      </c>
      <c r="B561" s="47">
        <v>5</v>
      </c>
      <c r="C561" s="47">
        <v>1</v>
      </c>
      <c r="D561" s="47">
        <v>8</v>
      </c>
      <c r="E561" s="37">
        <v>0.83189999999999997</v>
      </c>
      <c r="F5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1"/>
      <c r="H561"/>
      <c r="I561"/>
    </row>
    <row r="562" spans="1:9" x14ac:dyDescent="0.25">
      <c r="A562" s="29">
        <v>45796</v>
      </c>
      <c r="B562" s="47">
        <v>5</v>
      </c>
      <c r="C562" s="47">
        <v>1</v>
      </c>
      <c r="D562" s="47">
        <v>9</v>
      </c>
      <c r="E562" s="37">
        <v>-1.7119</v>
      </c>
      <c r="F5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2"/>
      <c r="H562"/>
      <c r="I562"/>
    </row>
    <row r="563" spans="1:9" x14ac:dyDescent="0.25">
      <c r="A563" s="29">
        <v>45796</v>
      </c>
      <c r="B563" s="47">
        <v>5</v>
      </c>
      <c r="C563" s="47">
        <v>1</v>
      </c>
      <c r="D563" s="47">
        <v>10</v>
      </c>
      <c r="E563" s="37">
        <v>-2.2831000000000001</v>
      </c>
      <c r="F5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3"/>
      <c r="H563"/>
      <c r="I563"/>
    </row>
    <row r="564" spans="1:9" x14ac:dyDescent="0.25">
      <c r="A564" s="29">
        <v>45796</v>
      </c>
      <c r="B564" s="47">
        <v>5</v>
      </c>
      <c r="C564" s="47">
        <v>1</v>
      </c>
      <c r="D564" s="47">
        <v>11</v>
      </c>
      <c r="E564" s="37">
        <v>-7.3597999999999999</v>
      </c>
      <c r="F5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4"/>
      <c r="H564"/>
      <c r="I564"/>
    </row>
    <row r="565" spans="1:9" x14ac:dyDescent="0.25">
      <c r="A565" s="29">
        <v>45796</v>
      </c>
      <c r="B565" s="47">
        <v>5</v>
      </c>
      <c r="C565" s="47">
        <v>1</v>
      </c>
      <c r="D565" s="47">
        <v>12</v>
      </c>
      <c r="E565" s="37">
        <v>-7.6125999999999996</v>
      </c>
      <c r="F5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5"/>
      <c r="H565"/>
      <c r="I565"/>
    </row>
    <row r="566" spans="1:9" x14ac:dyDescent="0.25">
      <c r="A566" s="29">
        <v>45796</v>
      </c>
      <c r="B566" s="47">
        <v>5</v>
      </c>
      <c r="C566" s="47">
        <v>1</v>
      </c>
      <c r="D566" s="47">
        <v>13</v>
      </c>
      <c r="E566" s="37">
        <v>-8.8358000000000008</v>
      </c>
      <c r="F5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6"/>
      <c r="H566"/>
      <c r="I566"/>
    </row>
    <row r="567" spans="1:9" x14ac:dyDescent="0.25">
      <c r="A567" s="29">
        <v>45796</v>
      </c>
      <c r="B567" s="47">
        <v>5</v>
      </c>
      <c r="C567" s="47">
        <v>1</v>
      </c>
      <c r="D567" s="47">
        <v>14</v>
      </c>
      <c r="E567" s="37">
        <v>-7.93</v>
      </c>
      <c r="F5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7"/>
      <c r="H567"/>
      <c r="I567"/>
    </row>
    <row r="568" spans="1:9" x14ac:dyDescent="0.25">
      <c r="A568" s="29">
        <v>45796</v>
      </c>
      <c r="B568" s="47">
        <v>5</v>
      </c>
      <c r="C568" s="47">
        <v>1</v>
      </c>
      <c r="D568" s="47">
        <v>15</v>
      </c>
      <c r="E568" s="37">
        <v>-14.5753</v>
      </c>
      <c r="F5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8"/>
      <c r="H568"/>
      <c r="I568"/>
    </row>
    <row r="569" spans="1:9" x14ac:dyDescent="0.25">
      <c r="A569" s="29">
        <v>45796</v>
      </c>
      <c r="B569" s="47">
        <v>5</v>
      </c>
      <c r="C569" s="47">
        <v>1</v>
      </c>
      <c r="D569" s="47">
        <v>16</v>
      </c>
      <c r="E569" s="37">
        <v>-14.4937</v>
      </c>
      <c r="F56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69"/>
      <c r="H569"/>
      <c r="I569"/>
    </row>
    <row r="570" spans="1:9" x14ac:dyDescent="0.25">
      <c r="A570" s="29">
        <v>45796</v>
      </c>
      <c r="B570" s="47">
        <v>5</v>
      </c>
      <c r="C570" s="47">
        <v>1</v>
      </c>
      <c r="D570" s="47">
        <v>17</v>
      </c>
      <c r="E570" s="37">
        <v>-14.911099999999999</v>
      </c>
      <c r="F57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0"/>
      <c r="H570"/>
      <c r="I570"/>
    </row>
    <row r="571" spans="1:9" x14ac:dyDescent="0.25">
      <c r="A571" s="29">
        <v>45796</v>
      </c>
      <c r="B571" s="47">
        <v>5</v>
      </c>
      <c r="C571" s="47">
        <v>1</v>
      </c>
      <c r="D571" s="47">
        <v>18</v>
      </c>
      <c r="E571" s="37">
        <v>-6.9614000000000003</v>
      </c>
      <c r="F57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1"/>
      <c r="H571"/>
      <c r="I571"/>
    </row>
    <row r="572" spans="1:9" x14ac:dyDescent="0.25">
      <c r="A572" s="29">
        <v>45796</v>
      </c>
      <c r="B572" s="47">
        <v>5</v>
      </c>
      <c r="C572" s="47">
        <v>1</v>
      </c>
      <c r="D572" s="47">
        <v>19</v>
      </c>
      <c r="E572" s="37">
        <v>18.124700000000001</v>
      </c>
      <c r="F57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2"/>
      <c r="H572"/>
      <c r="I572"/>
    </row>
    <row r="573" spans="1:9" x14ac:dyDescent="0.25">
      <c r="A573" s="29">
        <v>45796</v>
      </c>
      <c r="B573" s="47">
        <v>5</v>
      </c>
      <c r="C573" s="47">
        <v>1</v>
      </c>
      <c r="D573" s="47">
        <v>20</v>
      </c>
      <c r="E573" s="37">
        <v>28.880500000000001</v>
      </c>
      <c r="F5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3"/>
      <c r="H573"/>
      <c r="I573"/>
    </row>
    <row r="574" spans="1:9" x14ac:dyDescent="0.25">
      <c r="A574" s="29">
        <v>45796</v>
      </c>
      <c r="B574" s="47">
        <v>5</v>
      </c>
      <c r="C574" s="47">
        <v>1</v>
      </c>
      <c r="D574" s="47">
        <v>21</v>
      </c>
      <c r="E574" s="37">
        <v>27.232199999999999</v>
      </c>
      <c r="F5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4"/>
      <c r="H574"/>
      <c r="I574"/>
    </row>
    <row r="575" spans="1:9" x14ac:dyDescent="0.25">
      <c r="A575" s="29">
        <v>45796</v>
      </c>
      <c r="B575" s="47">
        <v>5</v>
      </c>
      <c r="C575" s="47">
        <v>1</v>
      </c>
      <c r="D575" s="47">
        <v>22</v>
      </c>
      <c r="E575" s="37">
        <v>24.295100000000001</v>
      </c>
      <c r="F5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5"/>
      <c r="H575"/>
      <c r="I575"/>
    </row>
    <row r="576" spans="1:9" x14ac:dyDescent="0.25">
      <c r="A576" s="29">
        <v>45796</v>
      </c>
      <c r="B576" s="47">
        <v>5</v>
      </c>
      <c r="C576" s="47">
        <v>1</v>
      </c>
      <c r="D576" s="47">
        <v>23</v>
      </c>
      <c r="E576" s="37">
        <v>29.7334</v>
      </c>
      <c r="F5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6"/>
      <c r="H576"/>
      <c r="I576"/>
    </row>
    <row r="577" spans="1:9" x14ac:dyDescent="0.25">
      <c r="A577" s="29">
        <v>45796</v>
      </c>
      <c r="B577" s="47">
        <v>5</v>
      </c>
      <c r="C577" s="47">
        <v>1</v>
      </c>
      <c r="D577" s="47">
        <v>24</v>
      </c>
      <c r="E577" s="37">
        <v>24.2361</v>
      </c>
      <c r="F5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7"/>
      <c r="H577"/>
      <c r="I577"/>
    </row>
    <row r="578" spans="1:9" x14ac:dyDescent="0.25">
      <c r="A578" s="29">
        <v>45797</v>
      </c>
      <c r="B578" s="47">
        <v>5</v>
      </c>
      <c r="C578" s="47">
        <v>2</v>
      </c>
      <c r="D578" s="47">
        <v>1</v>
      </c>
      <c r="E578" s="37">
        <v>26.184899999999999</v>
      </c>
      <c r="F5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8"/>
      <c r="H578"/>
      <c r="I578"/>
    </row>
    <row r="579" spans="1:9" x14ac:dyDescent="0.25">
      <c r="A579" s="29">
        <v>45797</v>
      </c>
      <c r="B579" s="47">
        <v>5</v>
      </c>
      <c r="C579" s="47">
        <v>2</v>
      </c>
      <c r="D579" s="47">
        <v>2</v>
      </c>
      <c r="E579" s="37">
        <v>26.946899999999999</v>
      </c>
      <c r="F5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9"/>
      <c r="H579"/>
      <c r="I579"/>
    </row>
    <row r="580" spans="1:9" x14ac:dyDescent="0.25">
      <c r="A580" s="29">
        <v>45797</v>
      </c>
      <c r="B580" s="47">
        <v>5</v>
      </c>
      <c r="C580" s="47">
        <v>2</v>
      </c>
      <c r="D580" s="47">
        <v>3</v>
      </c>
      <c r="E580" s="37">
        <v>25.299399999999999</v>
      </c>
      <c r="F5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0"/>
      <c r="H580"/>
      <c r="I580"/>
    </row>
    <row r="581" spans="1:9" x14ac:dyDescent="0.25">
      <c r="A581" s="29">
        <v>45797</v>
      </c>
      <c r="B581" s="47">
        <v>5</v>
      </c>
      <c r="C581" s="47">
        <v>2</v>
      </c>
      <c r="D581" s="47">
        <v>4</v>
      </c>
      <c r="E581" s="37">
        <v>26.244700000000002</v>
      </c>
      <c r="F5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1"/>
      <c r="H581"/>
      <c r="I581"/>
    </row>
    <row r="582" spans="1:9" x14ac:dyDescent="0.25">
      <c r="A582" s="29">
        <v>45797</v>
      </c>
      <c r="B582" s="47">
        <v>5</v>
      </c>
      <c r="C582" s="47">
        <v>2</v>
      </c>
      <c r="D582" s="47">
        <v>5</v>
      </c>
      <c r="E582" s="37">
        <v>25.176400000000001</v>
      </c>
      <c r="F5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2"/>
      <c r="H582"/>
      <c r="I582"/>
    </row>
    <row r="583" spans="1:9" x14ac:dyDescent="0.25">
      <c r="A583" s="29">
        <v>45797</v>
      </c>
      <c r="B583" s="47">
        <v>5</v>
      </c>
      <c r="C583" s="47">
        <v>2</v>
      </c>
      <c r="D583" s="47">
        <v>6</v>
      </c>
      <c r="E583" s="37">
        <v>36.8705</v>
      </c>
      <c r="F5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3"/>
      <c r="H583"/>
      <c r="I583"/>
    </row>
    <row r="584" spans="1:9" x14ac:dyDescent="0.25">
      <c r="A584" s="29">
        <v>45797</v>
      </c>
      <c r="B584" s="47">
        <v>5</v>
      </c>
      <c r="C584" s="47">
        <v>2</v>
      </c>
      <c r="D584" s="47">
        <v>7</v>
      </c>
      <c r="E584" s="37">
        <v>26.634</v>
      </c>
      <c r="F5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4"/>
      <c r="H584"/>
      <c r="I584"/>
    </row>
    <row r="585" spans="1:9" x14ac:dyDescent="0.25">
      <c r="A585" s="29">
        <v>45797</v>
      </c>
      <c r="B585" s="47">
        <v>5</v>
      </c>
      <c r="C585" s="47">
        <v>2</v>
      </c>
      <c r="D585" s="47">
        <v>8</v>
      </c>
      <c r="E585" s="37">
        <v>3.5223</v>
      </c>
      <c r="F5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5"/>
      <c r="H585"/>
      <c r="I585"/>
    </row>
    <row r="586" spans="1:9" x14ac:dyDescent="0.25">
      <c r="A586" s="29">
        <v>45797</v>
      </c>
      <c r="B586" s="47">
        <v>5</v>
      </c>
      <c r="C586" s="47">
        <v>2</v>
      </c>
      <c r="D586" s="47">
        <v>9</v>
      </c>
      <c r="E586" s="37">
        <v>0.27700000000000002</v>
      </c>
      <c r="F5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6"/>
      <c r="H586"/>
      <c r="I586"/>
    </row>
    <row r="587" spans="1:9" x14ac:dyDescent="0.25">
      <c r="A587" s="29">
        <v>45797</v>
      </c>
      <c r="B587" s="47">
        <v>5</v>
      </c>
      <c r="C587" s="47">
        <v>2</v>
      </c>
      <c r="D587" s="47">
        <v>10</v>
      </c>
      <c r="E587" s="37">
        <v>-0.26690000000000003</v>
      </c>
      <c r="F5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7"/>
      <c r="H587"/>
      <c r="I587"/>
    </row>
    <row r="588" spans="1:9" x14ac:dyDescent="0.25">
      <c r="A588" s="29">
        <v>45797</v>
      </c>
      <c r="B588" s="47">
        <v>5</v>
      </c>
      <c r="C588" s="47">
        <v>2</v>
      </c>
      <c r="D588" s="47">
        <v>11</v>
      </c>
      <c r="E588" s="37">
        <v>-3.125</v>
      </c>
      <c r="F5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8"/>
      <c r="H588"/>
      <c r="I588"/>
    </row>
    <row r="589" spans="1:9" x14ac:dyDescent="0.25">
      <c r="A589" s="29">
        <v>45797</v>
      </c>
      <c r="B589" s="47">
        <v>5</v>
      </c>
      <c r="C589" s="47">
        <v>2</v>
      </c>
      <c r="D589" s="47">
        <v>12</v>
      </c>
      <c r="E589" s="37">
        <v>-4.7239000000000004</v>
      </c>
      <c r="F5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9"/>
      <c r="H589"/>
      <c r="I589"/>
    </row>
    <row r="590" spans="1:9" x14ac:dyDescent="0.25">
      <c r="A590" s="29">
        <v>45797</v>
      </c>
      <c r="B590" s="47">
        <v>5</v>
      </c>
      <c r="C590" s="47">
        <v>2</v>
      </c>
      <c r="D590" s="47">
        <v>13</v>
      </c>
      <c r="E590" s="37">
        <v>-6.4391999999999996</v>
      </c>
      <c r="F5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0"/>
      <c r="H590"/>
      <c r="I590"/>
    </row>
    <row r="591" spans="1:9" x14ac:dyDescent="0.25">
      <c r="A591" s="29">
        <v>45797</v>
      </c>
      <c r="B591" s="47">
        <v>5</v>
      </c>
      <c r="C591" s="47">
        <v>2</v>
      </c>
      <c r="D591" s="47">
        <v>14</v>
      </c>
      <c r="E591" s="37">
        <v>-5.4950000000000001</v>
      </c>
      <c r="F5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1"/>
      <c r="H591"/>
      <c r="I591"/>
    </row>
    <row r="592" spans="1:9" x14ac:dyDescent="0.25">
      <c r="A592" s="29">
        <v>45797</v>
      </c>
      <c r="B592" s="47">
        <v>5</v>
      </c>
      <c r="C592" s="47">
        <v>2</v>
      </c>
      <c r="D592" s="47">
        <v>15</v>
      </c>
      <c r="E592" s="37">
        <v>-4.5305999999999997</v>
      </c>
      <c r="F5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2"/>
      <c r="H592"/>
      <c r="I592"/>
    </row>
    <row r="593" spans="1:9" x14ac:dyDescent="0.25">
      <c r="A593" s="29">
        <v>45797</v>
      </c>
      <c r="B593" s="47">
        <v>5</v>
      </c>
      <c r="C593" s="47">
        <v>2</v>
      </c>
      <c r="D593" s="47">
        <v>16</v>
      </c>
      <c r="E593" s="37">
        <v>3.7056</v>
      </c>
      <c r="F59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3"/>
      <c r="H593"/>
      <c r="I593"/>
    </row>
    <row r="594" spans="1:9" x14ac:dyDescent="0.25">
      <c r="A594" s="29">
        <v>45797</v>
      </c>
      <c r="B594" s="47">
        <v>5</v>
      </c>
      <c r="C594" s="47">
        <v>2</v>
      </c>
      <c r="D594" s="47">
        <v>17</v>
      </c>
      <c r="E594" s="37">
        <v>5.1504000000000003</v>
      </c>
      <c r="F59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4"/>
      <c r="H594"/>
      <c r="I594"/>
    </row>
    <row r="595" spans="1:9" x14ac:dyDescent="0.25">
      <c r="A595" s="29">
        <v>45797</v>
      </c>
      <c r="B595" s="47">
        <v>5</v>
      </c>
      <c r="C595" s="47">
        <v>2</v>
      </c>
      <c r="D595" s="47">
        <v>18</v>
      </c>
      <c r="E595" s="37">
        <v>13.426399999999999</v>
      </c>
      <c r="F59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5"/>
      <c r="H595"/>
      <c r="I595"/>
    </row>
    <row r="596" spans="1:9" x14ac:dyDescent="0.25">
      <c r="A596" s="29">
        <v>45797</v>
      </c>
      <c r="B596" s="47">
        <v>5</v>
      </c>
      <c r="C596" s="47">
        <v>2</v>
      </c>
      <c r="D596" s="47">
        <v>19</v>
      </c>
      <c r="E596" s="37">
        <v>38.420200000000001</v>
      </c>
      <c r="F59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6"/>
      <c r="H596"/>
      <c r="I596"/>
    </row>
    <row r="597" spans="1:9" x14ac:dyDescent="0.25">
      <c r="A597" s="29">
        <v>45797</v>
      </c>
      <c r="B597" s="47">
        <v>5</v>
      </c>
      <c r="C597" s="47">
        <v>2</v>
      </c>
      <c r="D597" s="47">
        <v>20</v>
      </c>
      <c r="E597" s="37">
        <v>40.4176</v>
      </c>
      <c r="F5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7"/>
      <c r="H597"/>
      <c r="I597"/>
    </row>
    <row r="598" spans="1:9" x14ac:dyDescent="0.25">
      <c r="A598" s="29">
        <v>45797</v>
      </c>
      <c r="B598" s="47">
        <v>5</v>
      </c>
      <c r="C598" s="47">
        <v>2</v>
      </c>
      <c r="D598" s="47">
        <v>21</v>
      </c>
      <c r="E598" s="37">
        <v>30.319400000000002</v>
      </c>
      <c r="F5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8"/>
      <c r="H598"/>
      <c r="I598"/>
    </row>
    <row r="599" spans="1:9" x14ac:dyDescent="0.25">
      <c r="A599" s="29">
        <v>45797</v>
      </c>
      <c r="B599" s="47">
        <v>5</v>
      </c>
      <c r="C599" s="47">
        <v>2</v>
      </c>
      <c r="D599" s="47">
        <v>22</v>
      </c>
      <c r="E599" s="37">
        <v>26.3598</v>
      </c>
      <c r="F5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9"/>
      <c r="H599"/>
      <c r="I599"/>
    </row>
    <row r="600" spans="1:9" x14ac:dyDescent="0.25">
      <c r="A600" s="29">
        <v>45797</v>
      </c>
      <c r="B600" s="47">
        <v>5</v>
      </c>
      <c r="C600" s="47">
        <v>2</v>
      </c>
      <c r="D600" s="47">
        <v>23</v>
      </c>
      <c r="E600" s="37">
        <v>32.621600000000001</v>
      </c>
      <c r="F6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0"/>
      <c r="H600"/>
      <c r="I600"/>
    </row>
    <row r="601" spans="1:9" x14ac:dyDescent="0.25">
      <c r="A601" s="29">
        <v>45797</v>
      </c>
      <c r="B601" s="47">
        <v>5</v>
      </c>
      <c r="C601" s="47">
        <v>2</v>
      </c>
      <c r="D601" s="47">
        <v>24</v>
      </c>
      <c r="E601" s="37">
        <v>28.581700000000001</v>
      </c>
      <c r="F6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1"/>
      <c r="H601"/>
      <c r="I601"/>
    </row>
    <row r="602" spans="1:9" x14ac:dyDescent="0.25">
      <c r="A602" s="29">
        <v>45798</v>
      </c>
      <c r="B602" s="47">
        <v>5</v>
      </c>
      <c r="C602" s="47">
        <v>3</v>
      </c>
      <c r="D602" s="47">
        <v>1</v>
      </c>
      <c r="E602" s="37">
        <v>27.1614</v>
      </c>
      <c r="F6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2"/>
      <c r="H602"/>
      <c r="I602"/>
    </row>
    <row r="603" spans="1:9" x14ac:dyDescent="0.25">
      <c r="A603" s="29">
        <v>45798</v>
      </c>
      <c r="B603" s="47">
        <v>5</v>
      </c>
      <c r="C603" s="47">
        <v>3</v>
      </c>
      <c r="D603" s="47">
        <v>2</v>
      </c>
      <c r="E603" s="37">
        <v>26.4437</v>
      </c>
      <c r="F6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3"/>
      <c r="H603"/>
      <c r="I603"/>
    </row>
    <row r="604" spans="1:9" x14ac:dyDescent="0.25">
      <c r="A604" s="29">
        <v>45798</v>
      </c>
      <c r="B604" s="47">
        <v>5</v>
      </c>
      <c r="C604" s="47">
        <v>3</v>
      </c>
      <c r="D604" s="47">
        <v>3</v>
      </c>
      <c r="E604" s="37">
        <v>26.209099999999999</v>
      </c>
      <c r="F6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4"/>
      <c r="H604"/>
      <c r="I604"/>
    </row>
    <row r="605" spans="1:9" x14ac:dyDescent="0.25">
      <c r="A605" s="29">
        <v>45798</v>
      </c>
      <c r="B605" s="47">
        <v>5</v>
      </c>
      <c r="C605" s="47">
        <v>3</v>
      </c>
      <c r="D605" s="47">
        <v>4</v>
      </c>
      <c r="E605" s="37">
        <v>26.448899999999998</v>
      </c>
      <c r="F6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5"/>
      <c r="H605"/>
      <c r="I605"/>
    </row>
    <row r="606" spans="1:9" x14ac:dyDescent="0.25">
      <c r="A606" s="29">
        <v>45798</v>
      </c>
      <c r="B606" s="47">
        <v>5</v>
      </c>
      <c r="C606" s="47">
        <v>3</v>
      </c>
      <c r="D606" s="47">
        <v>5</v>
      </c>
      <c r="E606" s="37">
        <v>24.421399999999998</v>
      </c>
      <c r="F6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6"/>
      <c r="H606"/>
      <c r="I606"/>
    </row>
    <row r="607" spans="1:9" x14ac:dyDescent="0.25">
      <c r="A607" s="29">
        <v>45798</v>
      </c>
      <c r="B607" s="47">
        <v>5</v>
      </c>
      <c r="C607" s="47">
        <v>3</v>
      </c>
      <c r="D607" s="47">
        <v>6</v>
      </c>
      <c r="E607" s="37">
        <v>26.537299999999998</v>
      </c>
      <c r="F6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7"/>
      <c r="H607"/>
      <c r="I607"/>
    </row>
    <row r="608" spans="1:9" x14ac:dyDescent="0.25">
      <c r="A608" s="29">
        <v>45798</v>
      </c>
      <c r="B608" s="47">
        <v>5</v>
      </c>
      <c r="C608" s="47">
        <v>3</v>
      </c>
      <c r="D608" s="47">
        <v>7</v>
      </c>
      <c r="E608" s="37">
        <v>22.2699</v>
      </c>
      <c r="F6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8"/>
      <c r="H608"/>
      <c r="I608"/>
    </row>
    <row r="609" spans="1:9" x14ac:dyDescent="0.25">
      <c r="A609" s="29">
        <v>45798</v>
      </c>
      <c r="B609" s="47">
        <v>5</v>
      </c>
      <c r="C609" s="47">
        <v>3</v>
      </c>
      <c r="D609" s="47">
        <v>8</v>
      </c>
      <c r="E609" s="37">
        <v>15.2179</v>
      </c>
      <c r="F6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9"/>
      <c r="H609"/>
      <c r="I609"/>
    </row>
    <row r="610" spans="1:9" x14ac:dyDescent="0.25">
      <c r="A610" s="29">
        <v>45798</v>
      </c>
      <c r="B610" s="47">
        <v>5</v>
      </c>
      <c r="C610" s="47">
        <v>3</v>
      </c>
      <c r="D610" s="47">
        <v>9</v>
      </c>
      <c r="E610" s="37">
        <v>10.7913</v>
      </c>
      <c r="F6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0"/>
      <c r="H610"/>
      <c r="I610"/>
    </row>
    <row r="611" spans="1:9" x14ac:dyDescent="0.25">
      <c r="A611" s="29">
        <v>45798</v>
      </c>
      <c r="B611" s="47">
        <v>5</v>
      </c>
      <c r="C611" s="47">
        <v>3</v>
      </c>
      <c r="D611" s="47">
        <v>10</v>
      </c>
      <c r="E611" s="37">
        <v>13.2271</v>
      </c>
      <c r="F6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1"/>
      <c r="H611"/>
      <c r="I611"/>
    </row>
    <row r="612" spans="1:9" x14ac:dyDescent="0.25">
      <c r="A612" s="29">
        <v>45798</v>
      </c>
      <c r="B612" s="47">
        <v>5</v>
      </c>
      <c r="C612" s="47">
        <v>3</v>
      </c>
      <c r="D612" s="47">
        <v>11</v>
      </c>
      <c r="E612" s="37">
        <v>12.9838</v>
      </c>
      <c r="F6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2"/>
      <c r="H612"/>
      <c r="I612"/>
    </row>
    <row r="613" spans="1:9" x14ac:dyDescent="0.25">
      <c r="A613" s="29">
        <v>45798</v>
      </c>
      <c r="B613" s="47">
        <v>5</v>
      </c>
      <c r="C613" s="47">
        <v>3</v>
      </c>
      <c r="D613" s="47">
        <v>12</v>
      </c>
      <c r="E613" s="37">
        <v>15.4641</v>
      </c>
      <c r="F6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3"/>
      <c r="H613"/>
      <c r="I613"/>
    </row>
    <row r="614" spans="1:9" x14ac:dyDescent="0.25">
      <c r="A614" s="29">
        <v>45798</v>
      </c>
      <c r="B614" s="47">
        <v>5</v>
      </c>
      <c r="C614" s="47">
        <v>3</v>
      </c>
      <c r="D614" s="47">
        <v>13</v>
      </c>
      <c r="E614" s="37">
        <v>16.295000000000002</v>
      </c>
      <c r="F6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4"/>
      <c r="H614"/>
      <c r="I614"/>
    </row>
    <row r="615" spans="1:9" x14ac:dyDescent="0.25">
      <c r="A615" s="29">
        <v>45798</v>
      </c>
      <c r="B615" s="47">
        <v>5</v>
      </c>
      <c r="C615" s="47">
        <v>3</v>
      </c>
      <c r="D615" s="47">
        <v>14</v>
      </c>
      <c r="E615" s="37">
        <v>738.5335</v>
      </c>
      <c r="F6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5"/>
      <c r="H615"/>
      <c r="I615"/>
    </row>
    <row r="616" spans="1:9" x14ac:dyDescent="0.25">
      <c r="A616" s="29">
        <v>45798</v>
      </c>
      <c r="B616" s="47">
        <v>5</v>
      </c>
      <c r="C616" s="47">
        <v>3</v>
      </c>
      <c r="D616" s="47">
        <v>15</v>
      </c>
      <c r="E616" s="37">
        <v>17.229099999999999</v>
      </c>
      <c r="F6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6"/>
      <c r="H616"/>
      <c r="I616"/>
    </row>
    <row r="617" spans="1:9" x14ac:dyDescent="0.25">
      <c r="A617" s="29">
        <v>45798</v>
      </c>
      <c r="B617" s="47">
        <v>5</v>
      </c>
      <c r="C617" s="47">
        <v>3</v>
      </c>
      <c r="D617" s="47">
        <v>16</v>
      </c>
      <c r="E617" s="37">
        <v>17.788799999999998</v>
      </c>
      <c r="F61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7"/>
      <c r="H617"/>
      <c r="I617"/>
    </row>
    <row r="618" spans="1:9" x14ac:dyDescent="0.25">
      <c r="A618" s="29">
        <v>45798</v>
      </c>
      <c r="B618" s="47">
        <v>5</v>
      </c>
      <c r="C618" s="47">
        <v>3</v>
      </c>
      <c r="D618" s="47">
        <v>17</v>
      </c>
      <c r="E618" s="37">
        <v>17.6569</v>
      </c>
      <c r="F61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8"/>
      <c r="H618"/>
      <c r="I618"/>
    </row>
    <row r="619" spans="1:9" x14ac:dyDescent="0.25">
      <c r="A619" s="29">
        <v>45798</v>
      </c>
      <c r="B619" s="47">
        <v>5</v>
      </c>
      <c r="C619" s="47">
        <v>3</v>
      </c>
      <c r="D619" s="47">
        <v>18</v>
      </c>
      <c r="E619" s="37">
        <v>22.312899999999999</v>
      </c>
      <c r="F61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9"/>
      <c r="H619"/>
      <c r="I619"/>
    </row>
    <row r="620" spans="1:9" x14ac:dyDescent="0.25">
      <c r="A620" s="29">
        <v>45798</v>
      </c>
      <c r="B620" s="47">
        <v>5</v>
      </c>
      <c r="C620" s="47">
        <v>3</v>
      </c>
      <c r="D620" s="47">
        <v>19</v>
      </c>
      <c r="E620" s="37">
        <v>36.256500000000003</v>
      </c>
      <c r="F62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20"/>
      <c r="H620"/>
      <c r="I620"/>
    </row>
    <row r="621" spans="1:9" x14ac:dyDescent="0.25">
      <c r="A621" s="29">
        <v>45798</v>
      </c>
      <c r="B621" s="47">
        <v>5</v>
      </c>
      <c r="C621" s="47">
        <v>3</v>
      </c>
      <c r="D621" s="47">
        <v>20</v>
      </c>
      <c r="E621" s="37">
        <v>45.932400000000001</v>
      </c>
      <c r="F6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1"/>
      <c r="H621"/>
      <c r="I621"/>
    </row>
    <row r="622" spans="1:9" x14ac:dyDescent="0.25">
      <c r="A622" s="29">
        <v>45798</v>
      </c>
      <c r="B622" s="47">
        <v>5</v>
      </c>
      <c r="C622" s="47">
        <v>3</v>
      </c>
      <c r="D622" s="47">
        <v>21</v>
      </c>
      <c r="E622" s="37">
        <v>35.679000000000002</v>
      </c>
      <c r="F6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2"/>
      <c r="H622"/>
      <c r="I622"/>
    </row>
    <row r="623" spans="1:9" x14ac:dyDescent="0.25">
      <c r="A623" s="29">
        <v>45798</v>
      </c>
      <c r="B623" s="47">
        <v>5</v>
      </c>
      <c r="C623" s="47">
        <v>3</v>
      </c>
      <c r="D623" s="47">
        <v>22</v>
      </c>
      <c r="E623" s="37">
        <v>35.418599999999998</v>
      </c>
      <c r="F6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3"/>
      <c r="H623"/>
      <c r="I623"/>
    </row>
    <row r="624" spans="1:9" x14ac:dyDescent="0.25">
      <c r="A624" s="29">
        <v>45798</v>
      </c>
      <c r="B624" s="47">
        <v>5</v>
      </c>
      <c r="C624" s="47">
        <v>3</v>
      </c>
      <c r="D624" s="47">
        <v>23</v>
      </c>
      <c r="E624" s="37">
        <v>32.2044</v>
      </c>
      <c r="F6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4"/>
      <c r="H624"/>
      <c r="I624"/>
    </row>
    <row r="625" spans="1:9" x14ac:dyDescent="0.25">
      <c r="A625" s="29">
        <v>45798</v>
      </c>
      <c r="B625" s="47">
        <v>5</v>
      </c>
      <c r="C625" s="47">
        <v>3</v>
      </c>
      <c r="D625" s="47">
        <v>24</v>
      </c>
      <c r="E625" s="37">
        <v>29.2804</v>
      </c>
      <c r="F6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5"/>
      <c r="H625"/>
      <c r="I625"/>
    </row>
    <row r="626" spans="1:9" x14ac:dyDescent="0.25">
      <c r="A626" s="29">
        <v>45799</v>
      </c>
      <c r="B626" s="47">
        <v>5</v>
      </c>
      <c r="C626" s="47">
        <v>4</v>
      </c>
      <c r="D626" s="47">
        <v>1</v>
      </c>
      <c r="E626" s="37">
        <v>29.017299999999999</v>
      </c>
      <c r="F6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6"/>
      <c r="H626"/>
      <c r="I626"/>
    </row>
    <row r="627" spans="1:9" x14ac:dyDescent="0.25">
      <c r="A627" s="29">
        <v>45799</v>
      </c>
      <c r="B627" s="47">
        <v>5</v>
      </c>
      <c r="C627" s="47">
        <v>4</v>
      </c>
      <c r="D627" s="47">
        <v>2</v>
      </c>
      <c r="E627" s="37">
        <v>29.488900000000001</v>
      </c>
      <c r="F6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7"/>
      <c r="H627"/>
      <c r="I627"/>
    </row>
    <row r="628" spans="1:9" x14ac:dyDescent="0.25">
      <c r="A628" s="29">
        <v>45799</v>
      </c>
      <c r="B628" s="47">
        <v>5</v>
      </c>
      <c r="C628" s="47">
        <v>4</v>
      </c>
      <c r="D628" s="47">
        <v>3</v>
      </c>
      <c r="E628" s="37">
        <v>28.950199999999999</v>
      </c>
      <c r="F6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8"/>
      <c r="H628"/>
      <c r="I628"/>
    </row>
    <row r="629" spans="1:9" x14ac:dyDescent="0.25">
      <c r="A629" s="29">
        <v>45799</v>
      </c>
      <c r="B629" s="47">
        <v>5</v>
      </c>
      <c r="C629" s="47">
        <v>4</v>
      </c>
      <c r="D629" s="47">
        <v>4</v>
      </c>
      <c r="E629" s="37">
        <v>28.588999999999999</v>
      </c>
      <c r="F6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9"/>
      <c r="H629"/>
      <c r="I629"/>
    </row>
    <row r="630" spans="1:9" x14ac:dyDescent="0.25">
      <c r="A630" s="29">
        <v>45799</v>
      </c>
      <c r="B630" s="47">
        <v>5</v>
      </c>
      <c r="C630" s="47">
        <v>4</v>
      </c>
      <c r="D630" s="47">
        <v>5</v>
      </c>
      <c r="E630" s="37">
        <v>30.0624</v>
      </c>
      <c r="F6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0"/>
      <c r="H630"/>
      <c r="I630"/>
    </row>
    <row r="631" spans="1:9" x14ac:dyDescent="0.25">
      <c r="A631" s="29">
        <v>45799</v>
      </c>
      <c r="B631" s="47">
        <v>5</v>
      </c>
      <c r="C631" s="47">
        <v>4</v>
      </c>
      <c r="D631" s="47">
        <v>6</v>
      </c>
      <c r="E631" s="37">
        <v>36.874099999999999</v>
      </c>
      <c r="F6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1"/>
      <c r="H631"/>
      <c r="I631"/>
    </row>
    <row r="632" spans="1:9" x14ac:dyDescent="0.25">
      <c r="A632" s="29">
        <v>45799</v>
      </c>
      <c r="B632" s="47">
        <v>5</v>
      </c>
      <c r="C632" s="47">
        <v>4</v>
      </c>
      <c r="D632" s="47">
        <v>7</v>
      </c>
      <c r="E632" s="37">
        <v>24.5868</v>
      </c>
      <c r="F6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2"/>
      <c r="H632"/>
      <c r="I632"/>
    </row>
    <row r="633" spans="1:9" x14ac:dyDescent="0.25">
      <c r="A633" s="29">
        <v>45799</v>
      </c>
      <c r="B633" s="47">
        <v>5</v>
      </c>
      <c r="C633" s="47">
        <v>4</v>
      </c>
      <c r="D633" s="47">
        <v>8</v>
      </c>
      <c r="E633" s="37">
        <v>9.5989000000000004</v>
      </c>
      <c r="F6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3"/>
      <c r="H633"/>
      <c r="I633"/>
    </row>
    <row r="634" spans="1:9" x14ac:dyDescent="0.25">
      <c r="A634" s="29">
        <v>45799</v>
      </c>
      <c r="B634" s="47">
        <v>5</v>
      </c>
      <c r="C634" s="47">
        <v>4</v>
      </c>
      <c r="D634" s="47">
        <v>9</v>
      </c>
      <c r="E634" s="37">
        <v>2.1892999999999998</v>
      </c>
      <c r="F6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4"/>
      <c r="H634"/>
      <c r="I634"/>
    </row>
    <row r="635" spans="1:9" x14ac:dyDescent="0.25">
      <c r="A635" s="29">
        <v>45799</v>
      </c>
      <c r="B635" s="47">
        <v>5</v>
      </c>
      <c r="C635" s="47">
        <v>4</v>
      </c>
      <c r="D635" s="47">
        <v>10</v>
      </c>
      <c r="E635" s="37">
        <v>3.8340999999999998</v>
      </c>
      <c r="F6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5"/>
      <c r="H635"/>
      <c r="I635"/>
    </row>
    <row r="636" spans="1:9" x14ac:dyDescent="0.25">
      <c r="A636" s="29">
        <v>45799</v>
      </c>
      <c r="B636" s="47">
        <v>5</v>
      </c>
      <c r="C636" s="47">
        <v>4</v>
      </c>
      <c r="D636" s="47">
        <v>11</v>
      </c>
      <c r="E636" s="37">
        <v>5.343</v>
      </c>
      <c r="F6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6"/>
      <c r="H636"/>
      <c r="I636"/>
    </row>
    <row r="637" spans="1:9" x14ac:dyDescent="0.25">
      <c r="A637" s="29">
        <v>45799</v>
      </c>
      <c r="B637" s="47">
        <v>5</v>
      </c>
      <c r="C637" s="47">
        <v>4</v>
      </c>
      <c r="D637" s="47">
        <v>12</v>
      </c>
      <c r="E637" s="37">
        <v>476.09550000000002</v>
      </c>
      <c r="F6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7"/>
      <c r="H637"/>
      <c r="I637"/>
    </row>
    <row r="638" spans="1:9" x14ac:dyDescent="0.25">
      <c r="A638" s="29">
        <v>45799</v>
      </c>
      <c r="B638" s="47">
        <v>5</v>
      </c>
      <c r="C638" s="47">
        <v>4</v>
      </c>
      <c r="D638" s="47">
        <v>13</v>
      </c>
      <c r="E638" s="37">
        <v>8.5427999999999997</v>
      </c>
      <c r="F6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8"/>
      <c r="H638"/>
      <c r="I638"/>
    </row>
    <row r="639" spans="1:9" x14ac:dyDescent="0.25">
      <c r="A639" s="29">
        <v>45799</v>
      </c>
      <c r="B639" s="47">
        <v>5</v>
      </c>
      <c r="C639" s="47">
        <v>4</v>
      </c>
      <c r="D639" s="47">
        <v>14</v>
      </c>
      <c r="E639" s="37">
        <v>6.3914</v>
      </c>
      <c r="F6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9"/>
      <c r="H639"/>
      <c r="I639"/>
    </row>
    <row r="640" spans="1:9" x14ac:dyDescent="0.25">
      <c r="A640" s="29">
        <v>45799</v>
      </c>
      <c r="B640" s="47">
        <v>5</v>
      </c>
      <c r="C640" s="47">
        <v>4</v>
      </c>
      <c r="D640" s="47">
        <v>15</v>
      </c>
      <c r="E640" s="37">
        <v>7.2458999999999998</v>
      </c>
      <c r="F6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0"/>
      <c r="H640"/>
      <c r="I640"/>
    </row>
    <row r="641" spans="1:9" x14ac:dyDescent="0.25">
      <c r="A641" s="29">
        <v>45799</v>
      </c>
      <c r="B641" s="47">
        <v>5</v>
      </c>
      <c r="C641" s="47">
        <v>4</v>
      </c>
      <c r="D641" s="47">
        <v>16</v>
      </c>
      <c r="E641" s="37">
        <v>12.076700000000001</v>
      </c>
      <c r="F64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1"/>
      <c r="H641"/>
      <c r="I641"/>
    </row>
    <row r="642" spans="1:9" x14ac:dyDescent="0.25">
      <c r="A642" s="29">
        <v>45799</v>
      </c>
      <c r="B642" s="47">
        <v>5</v>
      </c>
      <c r="C642" s="47">
        <v>4</v>
      </c>
      <c r="D642" s="47">
        <v>17</v>
      </c>
      <c r="E642" s="37">
        <v>10.837</v>
      </c>
      <c r="F64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2"/>
      <c r="H642"/>
      <c r="I642"/>
    </row>
    <row r="643" spans="1:9" x14ac:dyDescent="0.25">
      <c r="A643" s="29">
        <v>45799</v>
      </c>
      <c r="B643" s="47">
        <v>5</v>
      </c>
      <c r="C643" s="47">
        <v>4</v>
      </c>
      <c r="D643" s="47">
        <v>18</v>
      </c>
      <c r="E643" s="37">
        <v>185.63</v>
      </c>
      <c r="F64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3"/>
      <c r="H643"/>
      <c r="I643"/>
    </row>
    <row r="644" spans="1:9" x14ac:dyDescent="0.25">
      <c r="A644" s="29">
        <v>45799</v>
      </c>
      <c r="B644" s="47">
        <v>5</v>
      </c>
      <c r="C644" s="47">
        <v>4</v>
      </c>
      <c r="D644" s="47">
        <v>19</v>
      </c>
      <c r="E644" s="37">
        <v>526.39760000000001</v>
      </c>
      <c r="F64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4"/>
      <c r="H644"/>
      <c r="I644"/>
    </row>
    <row r="645" spans="1:9" x14ac:dyDescent="0.25">
      <c r="A645" s="29">
        <v>45799</v>
      </c>
      <c r="B645" s="47">
        <v>5</v>
      </c>
      <c r="C645" s="47">
        <v>4</v>
      </c>
      <c r="D645" s="47">
        <v>20</v>
      </c>
      <c r="E645" s="37">
        <v>81.249799999999993</v>
      </c>
      <c r="F6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5"/>
      <c r="H645"/>
      <c r="I645"/>
    </row>
    <row r="646" spans="1:9" x14ac:dyDescent="0.25">
      <c r="A646" s="29">
        <v>45799</v>
      </c>
      <c r="B646" s="47">
        <v>5</v>
      </c>
      <c r="C646" s="47">
        <v>4</v>
      </c>
      <c r="D646" s="47">
        <v>21</v>
      </c>
      <c r="E646" s="37">
        <v>25.170400000000001</v>
      </c>
      <c r="F6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6"/>
      <c r="H646"/>
      <c r="I646"/>
    </row>
    <row r="647" spans="1:9" x14ac:dyDescent="0.25">
      <c r="A647" s="29">
        <v>45799</v>
      </c>
      <c r="B647" s="47">
        <v>5</v>
      </c>
      <c r="C647" s="47">
        <v>4</v>
      </c>
      <c r="D647" s="47">
        <v>22</v>
      </c>
      <c r="E647" s="37">
        <v>23.949400000000001</v>
      </c>
      <c r="F6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7"/>
      <c r="H647"/>
      <c r="I647"/>
    </row>
    <row r="648" spans="1:9" x14ac:dyDescent="0.25">
      <c r="A648" s="29">
        <v>45799</v>
      </c>
      <c r="B648" s="47">
        <v>5</v>
      </c>
      <c r="C648" s="47">
        <v>4</v>
      </c>
      <c r="D648" s="47">
        <v>23</v>
      </c>
      <c r="E648" s="37">
        <v>24.164899999999999</v>
      </c>
      <c r="F6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8"/>
      <c r="H648"/>
      <c r="I648"/>
    </row>
    <row r="649" spans="1:9" x14ac:dyDescent="0.25">
      <c r="A649" s="29">
        <v>45799</v>
      </c>
      <c r="B649" s="47">
        <v>5</v>
      </c>
      <c r="C649" s="47">
        <v>4</v>
      </c>
      <c r="D649" s="47">
        <v>24</v>
      </c>
      <c r="E649" s="37">
        <v>25.9038</v>
      </c>
      <c r="F6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9"/>
      <c r="H649"/>
      <c r="I649"/>
    </row>
    <row r="650" spans="1:9" x14ac:dyDescent="0.25">
      <c r="A650" s="29">
        <v>45800</v>
      </c>
      <c r="B650" s="47">
        <v>5</v>
      </c>
      <c r="C650" s="47">
        <v>5</v>
      </c>
      <c r="D650" s="47">
        <v>1</v>
      </c>
      <c r="E650" s="37">
        <v>25.907800000000002</v>
      </c>
      <c r="F6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0"/>
      <c r="H650"/>
      <c r="I650"/>
    </row>
    <row r="651" spans="1:9" x14ac:dyDescent="0.25">
      <c r="A651" s="29">
        <v>45800</v>
      </c>
      <c r="B651" s="47">
        <v>5</v>
      </c>
      <c r="C651" s="47">
        <v>5</v>
      </c>
      <c r="D651" s="47">
        <v>2</v>
      </c>
      <c r="E651" s="37">
        <v>26.648199999999999</v>
      </c>
      <c r="F6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1"/>
      <c r="H651"/>
      <c r="I651"/>
    </row>
    <row r="652" spans="1:9" x14ac:dyDescent="0.25">
      <c r="A652" s="29">
        <v>45800</v>
      </c>
      <c r="B652" s="47">
        <v>5</v>
      </c>
      <c r="C652" s="47">
        <v>5</v>
      </c>
      <c r="D652" s="47">
        <v>3</v>
      </c>
      <c r="E652" s="37">
        <v>27.404900000000001</v>
      </c>
      <c r="F6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2"/>
      <c r="H652"/>
      <c r="I652"/>
    </row>
    <row r="653" spans="1:9" x14ac:dyDescent="0.25">
      <c r="A653" s="29">
        <v>45800</v>
      </c>
      <c r="B653" s="47">
        <v>5</v>
      </c>
      <c r="C653" s="47">
        <v>5</v>
      </c>
      <c r="D653" s="47">
        <v>4</v>
      </c>
      <c r="E653" s="37">
        <v>26.850899999999999</v>
      </c>
      <c r="F6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3"/>
      <c r="H653"/>
      <c r="I653"/>
    </row>
    <row r="654" spans="1:9" x14ac:dyDescent="0.25">
      <c r="A654" s="29">
        <v>45800</v>
      </c>
      <c r="B654" s="47">
        <v>5</v>
      </c>
      <c r="C654" s="47">
        <v>5</v>
      </c>
      <c r="D654" s="47">
        <v>5</v>
      </c>
      <c r="E654" s="37">
        <v>29.223299999999998</v>
      </c>
      <c r="F6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4"/>
      <c r="H654"/>
      <c r="I654"/>
    </row>
    <row r="655" spans="1:9" x14ac:dyDescent="0.25">
      <c r="A655" s="29">
        <v>45800</v>
      </c>
      <c r="B655" s="47">
        <v>5</v>
      </c>
      <c r="C655" s="47">
        <v>5</v>
      </c>
      <c r="D655" s="47">
        <v>6</v>
      </c>
      <c r="E655" s="37">
        <v>29.224299999999999</v>
      </c>
      <c r="F6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5"/>
      <c r="H655"/>
      <c r="I655"/>
    </row>
    <row r="656" spans="1:9" x14ac:dyDescent="0.25">
      <c r="A656" s="29">
        <v>45800</v>
      </c>
      <c r="B656" s="47">
        <v>5</v>
      </c>
      <c r="C656" s="47">
        <v>5</v>
      </c>
      <c r="D656" s="47">
        <v>7</v>
      </c>
      <c r="E656" s="37">
        <v>19.340499999999999</v>
      </c>
      <c r="F6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6"/>
      <c r="H656"/>
      <c r="I656"/>
    </row>
    <row r="657" spans="1:9" x14ac:dyDescent="0.25">
      <c r="A657" s="29">
        <v>45800</v>
      </c>
      <c r="B657" s="47">
        <v>5</v>
      </c>
      <c r="C657" s="47">
        <v>5</v>
      </c>
      <c r="D657" s="47">
        <v>8</v>
      </c>
      <c r="E657" s="37">
        <v>6.859</v>
      </c>
      <c r="F6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7"/>
      <c r="H657"/>
      <c r="I657"/>
    </row>
    <row r="658" spans="1:9" x14ac:dyDescent="0.25">
      <c r="A658" s="29">
        <v>45800</v>
      </c>
      <c r="B658" s="47">
        <v>5</v>
      </c>
      <c r="C658" s="47">
        <v>5</v>
      </c>
      <c r="D658" s="47">
        <v>9</v>
      </c>
      <c r="E658" s="37">
        <v>3.6412</v>
      </c>
      <c r="F6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8"/>
      <c r="H658"/>
      <c r="I658"/>
    </row>
    <row r="659" spans="1:9" x14ac:dyDescent="0.25">
      <c r="A659" s="29">
        <v>45800</v>
      </c>
      <c r="B659" s="47">
        <v>5</v>
      </c>
      <c r="C659" s="47">
        <v>5</v>
      </c>
      <c r="D659" s="47">
        <v>10</v>
      </c>
      <c r="E659" s="37">
        <v>2.4140999999999999</v>
      </c>
      <c r="F6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9"/>
      <c r="H659"/>
      <c r="I659"/>
    </row>
    <row r="660" spans="1:9" x14ac:dyDescent="0.25">
      <c r="A660" s="29">
        <v>45800</v>
      </c>
      <c r="B660" s="47">
        <v>5</v>
      </c>
      <c r="C660" s="47">
        <v>5</v>
      </c>
      <c r="D660" s="47">
        <v>11</v>
      </c>
      <c r="E660" s="37">
        <v>2.4064999999999999</v>
      </c>
      <c r="F6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0"/>
      <c r="H660"/>
      <c r="I660"/>
    </row>
    <row r="661" spans="1:9" x14ac:dyDescent="0.25">
      <c r="A661" s="29">
        <v>45800</v>
      </c>
      <c r="B661" s="47">
        <v>5</v>
      </c>
      <c r="C661" s="47">
        <v>5</v>
      </c>
      <c r="D661" s="47">
        <v>12</v>
      </c>
      <c r="E661" s="37">
        <v>2.6326000000000001</v>
      </c>
      <c r="F6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1"/>
      <c r="H661"/>
      <c r="I661"/>
    </row>
    <row r="662" spans="1:9" x14ac:dyDescent="0.25">
      <c r="A662" s="29">
        <v>45800</v>
      </c>
      <c r="B662" s="47">
        <v>5</v>
      </c>
      <c r="C662" s="47">
        <v>5</v>
      </c>
      <c r="D662" s="47">
        <v>13</v>
      </c>
      <c r="E662" s="37">
        <v>2.3243</v>
      </c>
      <c r="F6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2"/>
      <c r="H662"/>
      <c r="I662"/>
    </row>
    <row r="663" spans="1:9" x14ac:dyDescent="0.25">
      <c r="A663" s="29">
        <v>45800</v>
      </c>
      <c r="B663" s="47">
        <v>5</v>
      </c>
      <c r="C663" s="47">
        <v>5</v>
      </c>
      <c r="D663" s="47">
        <v>14</v>
      </c>
      <c r="E663" s="37">
        <v>293.81650000000002</v>
      </c>
      <c r="F6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3"/>
      <c r="H663"/>
      <c r="I663"/>
    </row>
    <row r="664" spans="1:9" x14ac:dyDescent="0.25">
      <c r="A664" s="29">
        <v>45800</v>
      </c>
      <c r="B664" s="47">
        <v>5</v>
      </c>
      <c r="C664" s="47">
        <v>5</v>
      </c>
      <c r="D664" s="47">
        <v>15</v>
      </c>
      <c r="E664" s="37">
        <v>36.161900000000003</v>
      </c>
      <c r="F6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4"/>
      <c r="H664"/>
      <c r="I664"/>
    </row>
    <row r="665" spans="1:9" x14ac:dyDescent="0.25">
      <c r="A665" s="29">
        <v>45800</v>
      </c>
      <c r="B665" s="47">
        <v>5</v>
      </c>
      <c r="C665" s="47">
        <v>5</v>
      </c>
      <c r="D665" s="47">
        <v>16</v>
      </c>
      <c r="E665" s="37">
        <v>12.3062</v>
      </c>
      <c r="F66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5"/>
      <c r="H665"/>
      <c r="I665"/>
    </row>
    <row r="666" spans="1:9" x14ac:dyDescent="0.25">
      <c r="A666" s="29">
        <v>45800</v>
      </c>
      <c r="B666" s="47">
        <v>5</v>
      </c>
      <c r="C666" s="47">
        <v>5</v>
      </c>
      <c r="D666" s="47">
        <v>17</v>
      </c>
      <c r="E666" s="37">
        <v>7.6338999999999997</v>
      </c>
      <c r="F66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6"/>
      <c r="H666"/>
      <c r="I666"/>
    </row>
    <row r="667" spans="1:9" x14ac:dyDescent="0.25">
      <c r="A667" s="29">
        <v>45800</v>
      </c>
      <c r="B667" s="47">
        <v>5</v>
      </c>
      <c r="C667" s="47">
        <v>5</v>
      </c>
      <c r="D667" s="47">
        <v>18</v>
      </c>
      <c r="E667" s="37">
        <v>211.04230000000001</v>
      </c>
      <c r="F66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7"/>
      <c r="H667"/>
      <c r="I667"/>
    </row>
    <row r="668" spans="1:9" x14ac:dyDescent="0.25">
      <c r="A668" s="29">
        <v>45800</v>
      </c>
      <c r="B668" s="47">
        <v>5</v>
      </c>
      <c r="C668" s="47">
        <v>5</v>
      </c>
      <c r="D668" s="47">
        <v>19</v>
      </c>
      <c r="E668" s="37">
        <v>43.178400000000003</v>
      </c>
      <c r="F66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8"/>
      <c r="H668"/>
      <c r="I668"/>
    </row>
    <row r="669" spans="1:9" x14ac:dyDescent="0.25">
      <c r="A669" s="29">
        <v>45800</v>
      </c>
      <c r="B669" s="47">
        <v>5</v>
      </c>
      <c r="C669" s="47">
        <v>5</v>
      </c>
      <c r="D669" s="47">
        <v>20</v>
      </c>
      <c r="E669" s="37">
        <v>30.313300000000002</v>
      </c>
      <c r="F6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9"/>
      <c r="H669"/>
      <c r="I669"/>
    </row>
    <row r="670" spans="1:9" x14ac:dyDescent="0.25">
      <c r="A670" s="29">
        <v>45800</v>
      </c>
      <c r="B670" s="47">
        <v>5</v>
      </c>
      <c r="C670" s="47">
        <v>5</v>
      </c>
      <c r="D670" s="47">
        <v>21</v>
      </c>
      <c r="E670" s="37">
        <v>38.559199999999997</v>
      </c>
      <c r="F6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0"/>
      <c r="H670"/>
      <c r="I670"/>
    </row>
    <row r="671" spans="1:9" x14ac:dyDescent="0.25">
      <c r="A671" s="29">
        <v>45800</v>
      </c>
      <c r="B671" s="47">
        <v>5</v>
      </c>
      <c r="C671" s="47">
        <v>5</v>
      </c>
      <c r="D671" s="47">
        <v>22</v>
      </c>
      <c r="E671" s="37">
        <v>88.770799999999994</v>
      </c>
      <c r="F6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1"/>
      <c r="H671"/>
      <c r="I671"/>
    </row>
    <row r="672" spans="1:9" x14ac:dyDescent="0.25">
      <c r="A672" s="29">
        <v>45800</v>
      </c>
      <c r="B672" s="47">
        <v>5</v>
      </c>
      <c r="C672" s="47">
        <v>5</v>
      </c>
      <c r="D672" s="47">
        <v>23</v>
      </c>
      <c r="E672" s="37">
        <v>70.203999999999994</v>
      </c>
      <c r="F6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2"/>
      <c r="H672"/>
      <c r="I672"/>
    </row>
    <row r="673" spans="1:9" x14ac:dyDescent="0.25">
      <c r="A673" s="29">
        <v>45800</v>
      </c>
      <c r="B673" s="47">
        <v>5</v>
      </c>
      <c r="C673" s="47">
        <v>5</v>
      </c>
      <c r="D673" s="47">
        <v>24</v>
      </c>
      <c r="E673" s="37">
        <v>61.632399999999997</v>
      </c>
      <c r="F6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3"/>
      <c r="H673"/>
      <c r="I673"/>
    </row>
    <row r="674" spans="1:9" x14ac:dyDescent="0.25">
      <c r="A674" s="29">
        <v>45801</v>
      </c>
      <c r="B674" s="47">
        <v>5</v>
      </c>
      <c r="C674" s="47">
        <v>6</v>
      </c>
      <c r="D674" s="47">
        <v>1</v>
      </c>
      <c r="E674" s="37">
        <v>49.461599999999997</v>
      </c>
      <c r="F6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4"/>
      <c r="H674"/>
      <c r="I674"/>
    </row>
    <row r="675" spans="1:9" x14ac:dyDescent="0.25">
      <c r="A675" s="29">
        <v>45801</v>
      </c>
      <c r="B675" s="47">
        <v>5</v>
      </c>
      <c r="C675" s="47">
        <v>6</v>
      </c>
      <c r="D675" s="47">
        <v>2</v>
      </c>
      <c r="E675" s="37">
        <v>20.372</v>
      </c>
      <c r="F6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5"/>
      <c r="H675"/>
      <c r="I675"/>
    </row>
    <row r="676" spans="1:9" x14ac:dyDescent="0.25">
      <c r="A676" s="29">
        <v>45801</v>
      </c>
      <c r="B676" s="47">
        <v>5</v>
      </c>
      <c r="C676" s="47">
        <v>6</v>
      </c>
      <c r="D676" s="47">
        <v>3</v>
      </c>
      <c r="E676" s="37">
        <v>20.672999999999998</v>
      </c>
      <c r="F6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6"/>
      <c r="H676"/>
      <c r="I676"/>
    </row>
    <row r="677" spans="1:9" x14ac:dyDescent="0.25">
      <c r="A677" s="29">
        <v>45801</v>
      </c>
      <c r="B677" s="47">
        <v>5</v>
      </c>
      <c r="C677" s="47">
        <v>6</v>
      </c>
      <c r="D677" s="47">
        <v>4</v>
      </c>
      <c r="E677" s="37">
        <v>21.786200000000001</v>
      </c>
      <c r="F6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7"/>
      <c r="H677"/>
      <c r="I677"/>
    </row>
    <row r="678" spans="1:9" x14ac:dyDescent="0.25">
      <c r="A678" s="29">
        <v>45801</v>
      </c>
      <c r="B678" s="47">
        <v>5</v>
      </c>
      <c r="C678" s="47">
        <v>6</v>
      </c>
      <c r="D678" s="47">
        <v>5</v>
      </c>
      <c r="E678" s="37">
        <v>24.211300000000001</v>
      </c>
      <c r="F6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8"/>
      <c r="H678"/>
      <c r="I678"/>
    </row>
    <row r="679" spans="1:9" x14ac:dyDescent="0.25">
      <c r="A679" s="29">
        <v>45801</v>
      </c>
      <c r="B679" s="47">
        <v>5</v>
      </c>
      <c r="C679" s="47">
        <v>6</v>
      </c>
      <c r="D679" s="47">
        <v>6</v>
      </c>
      <c r="E679" s="37">
        <v>50.654600000000002</v>
      </c>
      <c r="F6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9"/>
      <c r="H679"/>
      <c r="I679"/>
    </row>
    <row r="680" spans="1:9" x14ac:dyDescent="0.25">
      <c r="A680" s="29">
        <v>45801</v>
      </c>
      <c r="B680" s="47">
        <v>5</v>
      </c>
      <c r="C680" s="47">
        <v>6</v>
      </c>
      <c r="D680" s="47">
        <v>7</v>
      </c>
      <c r="E680" s="37">
        <v>64.180199999999999</v>
      </c>
      <c r="F6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0"/>
      <c r="H680"/>
      <c r="I680"/>
    </row>
    <row r="681" spans="1:9" x14ac:dyDescent="0.25">
      <c r="A681" s="29">
        <v>45801</v>
      </c>
      <c r="B681" s="47">
        <v>5</v>
      </c>
      <c r="C681" s="47">
        <v>6</v>
      </c>
      <c r="D681" s="47">
        <v>8</v>
      </c>
      <c r="E681" s="37">
        <v>50.332700000000003</v>
      </c>
      <c r="F6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1"/>
      <c r="H681"/>
      <c r="I681"/>
    </row>
    <row r="682" spans="1:9" x14ac:dyDescent="0.25">
      <c r="A682" s="29">
        <v>45801</v>
      </c>
      <c r="B682" s="47">
        <v>5</v>
      </c>
      <c r="C682" s="47">
        <v>6</v>
      </c>
      <c r="D682" s="47">
        <v>9</v>
      </c>
      <c r="E682" s="37">
        <v>26.799900000000001</v>
      </c>
      <c r="F6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2"/>
      <c r="H682"/>
      <c r="I682"/>
    </row>
    <row r="683" spans="1:9" x14ac:dyDescent="0.25">
      <c r="A683" s="29">
        <v>45801</v>
      </c>
      <c r="B683" s="47">
        <v>5</v>
      </c>
      <c r="C683" s="47">
        <v>6</v>
      </c>
      <c r="D683" s="47">
        <v>10</v>
      </c>
      <c r="E683" s="37">
        <v>27.893899999999999</v>
      </c>
      <c r="F6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3"/>
      <c r="H683"/>
      <c r="I683"/>
    </row>
    <row r="684" spans="1:9" x14ac:dyDescent="0.25">
      <c r="A684" s="29">
        <v>45801</v>
      </c>
      <c r="B684" s="47">
        <v>5</v>
      </c>
      <c r="C684" s="47">
        <v>6</v>
      </c>
      <c r="D684" s="47">
        <v>11</v>
      </c>
      <c r="E684" s="37">
        <v>15.2182</v>
      </c>
      <c r="F6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4"/>
      <c r="H684"/>
      <c r="I684"/>
    </row>
    <row r="685" spans="1:9" x14ac:dyDescent="0.25">
      <c r="A685" s="29">
        <v>45801</v>
      </c>
      <c r="B685" s="47">
        <v>5</v>
      </c>
      <c r="C685" s="47">
        <v>6</v>
      </c>
      <c r="D685" s="47">
        <v>12</v>
      </c>
      <c r="E685" s="37">
        <v>18.209099999999999</v>
      </c>
      <c r="F6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5"/>
      <c r="H685"/>
      <c r="I685"/>
    </row>
    <row r="686" spans="1:9" x14ac:dyDescent="0.25">
      <c r="A686" s="29">
        <v>45801</v>
      </c>
      <c r="B686" s="47">
        <v>5</v>
      </c>
      <c r="C686" s="47">
        <v>6</v>
      </c>
      <c r="D686" s="47">
        <v>13</v>
      </c>
      <c r="E686" s="37">
        <v>16.189</v>
      </c>
      <c r="F6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6"/>
      <c r="H686"/>
      <c r="I686"/>
    </row>
    <row r="687" spans="1:9" x14ac:dyDescent="0.25">
      <c r="A687" s="29">
        <v>45801</v>
      </c>
      <c r="B687" s="47">
        <v>5</v>
      </c>
      <c r="C687" s="47">
        <v>6</v>
      </c>
      <c r="D687" s="47">
        <v>14</v>
      </c>
      <c r="E687" s="37">
        <v>16.2742</v>
      </c>
      <c r="F6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7"/>
      <c r="H687"/>
      <c r="I687"/>
    </row>
    <row r="688" spans="1:9" x14ac:dyDescent="0.25">
      <c r="A688" s="29">
        <v>45801</v>
      </c>
      <c r="B688" s="47">
        <v>5</v>
      </c>
      <c r="C688" s="47">
        <v>6</v>
      </c>
      <c r="D688" s="47">
        <v>15</v>
      </c>
      <c r="E688" s="37">
        <v>19.184699999999999</v>
      </c>
      <c r="F6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8"/>
      <c r="H688"/>
      <c r="I688"/>
    </row>
    <row r="689" spans="1:9" x14ac:dyDescent="0.25">
      <c r="A689" s="29">
        <v>45801</v>
      </c>
      <c r="B689" s="47">
        <v>5</v>
      </c>
      <c r="C689" s="47">
        <v>6</v>
      </c>
      <c r="D689" s="47">
        <v>16</v>
      </c>
      <c r="E689" s="37">
        <v>22.962</v>
      </c>
      <c r="F6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9"/>
      <c r="H689"/>
      <c r="I689"/>
    </row>
    <row r="690" spans="1:9" x14ac:dyDescent="0.25">
      <c r="A690" s="29">
        <v>45801</v>
      </c>
      <c r="B690" s="47">
        <v>5</v>
      </c>
      <c r="C690" s="47">
        <v>6</v>
      </c>
      <c r="D690" s="47">
        <v>17</v>
      </c>
      <c r="E690" s="37">
        <v>23.991399999999999</v>
      </c>
      <c r="F6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0"/>
      <c r="H690"/>
      <c r="I690"/>
    </row>
    <row r="691" spans="1:9" x14ac:dyDescent="0.25">
      <c r="A691" s="29">
        <v>45801</v>
      </c>
      <c r="B691" s="47">
        <v>5</v>
      </c>
      <c r="C691" s="47">
        <v>6</v>
      </c>
      <c r="D691" s="47">
        <v>18</v>
      </c>
      <c r="E691" s="37">
        <v>29.531199999999998</v>
      </c>
      <c r="F6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1"/>
      <c r="H691"/>
      <c r="I691"/>
    </row>
    <row r="692" spans="1:9" x14ac:dyDescent="0.25">
      <c r="A692" s="29">
        <v>45801</v>
      </c>
      <c r="B692" s="47">
        <v>5</v>
      </c>
      <c r="C692" s="47">
        <v>6</v>
      </c>
      <c r="D692" s="47">
        <v>19</v>
      </c>
      <c r="E692" s="37">
        <v>107.8933</v>
      </c>
      <c r="F6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2"/>
      <c r="H692"/>
      <c r="I692"/>
    </row>
    <row r="693" spans="1:9" x14ac:dyDescent="0.25">
      <c r="A693" s="29">
        <v>45801</v>
      </c>
      <c r="B693" s="47">
        <v>5</v>
      </c>
      <c r="C693" s="47">
        <v>6</v>
      </c>
      <c r="D693" s="47">
        <v>20</v>
      </c>
      <c r="E693" s="37">
        <v>113.2334</v>
      </c>
      <c r="F6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3"/>
      <c r="H693"/>
      <c r="I693"/>
    </row>
    <row r="694" spans="1:9" x14ac:dyDescent="0.25">
      <c r="A694" s="29">
        <v>45801</v>
      </c>
      <c r="B694" s="47">
        <v>5</v>
      </c>
      <c r="C694" s="47">
        <v>6</v>
      </c>
      <c r="D694" s="47">
        <v>21</v>
      </c>
      <c r="E694" s="37">
        <v>112.476</v>
      </c>
      <c r="F6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4"/>
      <c r="H694"/>
      <c r="I694"/>
    </row>
    <row r="695" spans="1:9" x14ac:dyDescent="0.25">
      <c r="A695" s="29">
        <v>45801</v>
      </c>
      <c r="B695" s="47">
        <v>5</v>
      </c>
      <c r="C695" s="47">
        <v>6</v>
      </c>
      <c r="D695" s="47">
        <v>22</v>
      </c>
      <c r="E695" s="37">
        <v>62.401200000000003</v>
      </c>
      <c r="F6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5"/>
      <c r="H695"/>
      <c r="I695"/>
    </row>
    <row r="696" spans="1:9" x14ac:dyDescent="0.25">
      <c r="A696" s="29">
        <v>45801</v>
      </c>
      <c r="B696" s="47">
        <v>5</v>
      </c>
      <c r="C696" s="47">
        <v>6</v>
      </c>
      <c r="D696" s="47">
        <v>23</v>
      </c>
      <c r="E696" s="37">
        <v>69.543099999999995</v>
      </c>
      <c r="F6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6"/>
      <c r="H696"/>
      <c r="I696"/>
    </row>
    <row r="697" spans="1:9" x14ac:dyDescent="0.25">
      <c r="A697" s="29">
        <v>45801</v>
      </c>
      <c r="B697" s="47">
        <v>5</v>
      </c>
      <c r="C697" s="47">
        <v>6</v>
      </c>
      <c r="D697" s="47">
        <v>24</v>
      </c>
      <c r="E697" s="37">
        <v>46.035600000000002</v>
      </c>
      <c r="F6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7"/>
      <c r="H697"/>
      <c r="I697"/>
    </row>
    <row r="698" spans="1:9" x14ac:dyDescent="0.25">
      <c r="A698" s="29">
        <v>45802</v>
      </c>
      <c r="B698" s="47">
        <v>5</v>
      </c>
      <c r="C698" s="47">
        <v>7</v>
      </c>
      <c r="D698" s="47">
        <v>1</v>
      </c>
      <c r="E698" s="37">
        <v>38.0291</v>
      </c>
      <c r="F6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8"/>
      <c r="H698"/>
      <c r="I698"/>
    </row>
    <row r="699" spans="1:9" x14ac:dyDescent="0.25">
      <c r="A699" s="29">
        <v>45802</v>
      </c>
      <c r="B699" s="47">
        <v>5</v>
      </c>
      <c r="C699" s="47">
        <v>7</v>
      </c>
      <c r="D699" s="47">
        <v>2</v>
      </c>
      <c r="E699" s="37">
        <v>22.013400000000001</v>
      </c>
      <c r="F6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9"/>
      <c r="H699"/>
      <c r="I699"/>
    </row>
    <row r="700" spans="1:9" x14ac:dyDescent="0.25">
      <c r="A700" s="29">
        <v>45802</v>
      </c>
      <c r="B700" s="47">
        <v>5</v>
      </c>
      <c r="C700" s="47">
        <v>7</v>
      </c>
      <c r="D700" s="47">
        <v>3</v>
      </c>
      <c r="E700" s="37">
        <v>11.852600000000001</v>
      </c>
      <c r="F7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0"/>
      <c r="H700"/>
      <c r="I700"/>
    </row>
    <row r="701" spans="1:9" x14ac:dyDescent="0.25">
      <c r="A701" s="29">
        <v>45802</v>
      </c>
      <c r="B701" s="47">
        <v>5</v>
      </c>
      <c r="C701" s="47">
        <v>7</v>
      </c>
      <c r="D701" s="47">
        <v>4</v>
      </c>
      <c r="E701" s="37">
        <v>12.4956</v>
      </c>
      <c r="F7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1"/>
      <c r="H701"/>
      <c r="I701"/>
    </row>
    <row r="702" spans="1:9" x14ac:dyDescent="0.25">
      <c r="A702" s="29">
        <v>45802</v>
      </c>
      <c r="B702" s="47">
        <v>5</v>
      </c>
      <c r="C702" s="47">
        <v>7</v>
      </c>
      <c r="D702" s="47">
        <v>5</v>
      </c>
      <c r="E702" s="37">
        <v>10.914099999999999</v>
      </c>
      <c r="F7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2"/>
      <c r="H702"/>
      <c r="I702"/>
    </row>
    <row r="703" spans="1:9" x14ac:dyDescent="0.25">
      <c r="A703" s="29">
        <v>45802</v>
      </c>
      <c r="B703" s="47">
        <v>5</v>
      </c>
      <c r="C703" s="47">
        <v>7</v>
      </c>
      <c r="D703" s="47">
        <v>6</v>
      </c>
      <c r="E703" s="37">
        <v>5.4728000000000003</v>
      </c>
      <c r="F7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3"/>
      <c r="H703"/>
      <c r="I703"/>
    </row>
    <row r="704" spans="1:9" x14ac:dyDescent="0.25">
      <c r="A704" s="29">
        <v>45802</v>
      </c>
      <c r="B704" s="47">
        <v>5</v>
      </c>
      <c r="C704" s="47">
        <v>7</v>
      </c>
      <c r="D704" s="47">
        <v>7</v>
      </c>
      <c r="E704" s="37">
        <v>20.900300000000001</v>
      </c>
      <c r="F7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4"/>
      <c r="H704"/>
      <c r="I704"/>
    </row>
    <row r="705" spans="1:9" x14ac:dyDescent="0.25">
      <c r="A705" s="29">
        <v>45802</v>
      </c>
      <c r="B705" s="47">
        <v>5</v>
      </c>
      <c r="C705" s="47">
        <v>7</v>
      </c>
      <c r="D705" s="47">
        <v>8</v>
      </c>
      <c r="E705" s="37">
        <v>0.89049999999999996</v>
      </c>
      <c r="F7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5"/>
      <c r="H705"/>
      <c r="I705"/>
    </row>
    <row r="706" spans="1:9" x14ac:dyDescent="0.25">
      <c r="A706" s="29">
        <v>45802</v>
      </c>
      <c r="B706" s="47">
        <v>5</v>
      </c>
      <c r="C706" s="47">
        <v>7</v>
      </c>
      <c r="D706" s="47">
        <v>9</v>
      </c>
      <c r="E706" s="37">
        <v>-9.7607999999999997</v>
      </c>
      <c r="F7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6"/>
      <c r="H706"/>
      <c r="I706"/>
    </row>
    <row r="707" spans="1:9" x14ac:dyDescent="0.25">
      <c r="A707" s="29">
        <v>45802</v>
      </c>
      <c r="B707" s="47">
        <v>5</v>
      </c>
      <c r="C707" s="47">
        <v>7</v>
      </c>
      <c r="D707" s="47">
        <v>10</v>
      </c>
      <c r="E707" s="37">
        <v>5.0397999999999996</v>
      </c>
      <c r="F7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7"/>
      <c r="H707"/>
      <c r="I707"/>
    </row>
    <row r="708" spans="1:9" x14ac:dyDescent="0.25">
      <c r="A708" s="29">
        <v>45802</v>
      </c>
      <c r="B708" s="47">
        <v>5</v>
      </c>
      <c r="C708" s="47">
        <v>7</v>
      </c>
      <c r="D708" s="47">
        <v>11</v>
      </c>
      <c r="E708" s="37">
        <v>8.6326000000000001</v>
      </c>
      <c r="F7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8"/>
      <c r="H708"/>
      <c r="I708"/>
    </row>
    <row r="709" spans="1:9" x14ac:dyDescent="0.25">
      <c r="A709" s="29">
        <v>45802</v>
      </c>
      <c r="B709" s="47">
        <v>5</v>
      </c>
      <c r="C709" s="47">
        <v>7</v>
      </c>
      <c r="D709" s="47">
        <v>12</v>
      </c>
      <c r="E709" s="37">
        <v>22.5778</v>
      </c>
      <c r="F7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9"/>
      <c r="H709"/>
      <c r="I709"/>
    </row>
    <row r="710" spans="1:9" x14ac:dyDescent="0.25">
      <c r="A710" s="29">
        <v>45802</v>
      </c>
      <c r="B710" s="47">
        <v>5</v>
      </c>
      <c r="C710" s="47">
        <v>7</v>
      </c>
      <c r="D710" s="47">
        <v>13</v>
      </c>
      <c r="E710" s="37">
        <v>25.682700000000001</v>
      </c>
      <c r="F7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0"/>
      <c r="H710"/>
      <c r="I710"/>
    </row>
    <row r="711" spans="1:9" x14ac:dyDescent="0.25">
      <c r="A711" s="29">
        <v>45802</v>
      </c>
      <c r="B711" s="47">
        <v>5</v>
      </c>
      <c r="C711" s="47">
        <v>7</v>
      </c>
      <c r="D711" s="47">
        <v>14</v>
      </c>
      <c r="E711" s="37">
        <v>21.627600000000001</v>
      </c>
      <c r="F7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1"/>
      <c r="H711"/>
      <c r="I711"/>
    </row>
    <row r="712" spans="1:9" x14ac:dyDescent="0.25">
      <c r="A712" s="29">
        <v>45802</v>
      </c>
      <c r="B712" s="47">
        <v>5</v>
      </c>
      <c r="C712" s="47">
        <v>7</v>
      </c>
      <c r="D712" s="47">
        <v>15</v>
      </c>
      <c r="E712" s="37">
        <v>27.206800000000001</v>
      </c>
      <c r="F7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2"/>
      <c r="H712"/>
      <c r="I712"/>
    </row>
    <row r="713" spans="1:9" x14ac:dyDescent="0.25">
      <c r="A713" s="29">
        <v>45802</v>
      </c>
      <c r="B713" s="47">
        <v>5</v>
      </c>
      <c r="C713" s="47">
        <v>7</v>
      </c>
      <c r="D713" s="47">
        <v>16</v>
      </c>
      <c r="E713" s="37">
        <v>38.446100000000001</v>
      </c>
      <c r="F7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3"/>
      <c r="H713"/>
      <c r="I713"/>
    </row>
    <row r="714" spans="1:9" x14ac:dyDescent="0.25">
      <c r="A714" s="29">
        <v>45802</v>
      </c>
      <c r="B714" s="47">
        <v>5</v>
      </c>
      <c r="C714" s="47">
        <v>7</v>
      </c>
      <c r="D714" s="47">
        <v>17</v>
      </c>
      <c r="E714" s="37">
        <v>24.134399999999999</v>
      </c>
      <c r="F7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4"/>
      <c r="H714"/>
      <c r="I714"/>
    </row>
    <row r="715" spans="1:9" x14ac:dyDescent="0.25">
      <c r="A715" s="29">
        <v>45802</v>
      </c>
      <c r="B715" s="47">
        <v>5</v>
      </c>
      <c r="C715" s="47">
        <v>7</v>
      </c>
      <c r="D715" s="47">
        <v>18</v>
      </c>
      <c r="E715" s="37">
        <v>42.300600000000003</v>
      </c>
      <c r="F7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5"/>
      <c r="H715"/>
      <c r="I715"/>
    </row>
    <row r="716" spans="1:9" x14ac:dyDescent="0.25">
      <c r="A716" s="29">
        <v>45802</v>
      </c>
      <c r="B716" s="47">
        <v>5</v>
      </c>
      <c r="C716" s="47">
        <v>7</v>
      </c>
      <c r="D716" s="47">
        <v>19</v>
      </c>
      <c r="E716" s="37">
        <v>90.036299999999997</v>
      </c>
      <c r="F7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6"/>
      <c r="H716"/>
      <c r="I716"/>
    </row>
    <row r="717" spans="1:9" x14ac:dyDescent="0.25">
      <c r="A717" s="29">
        <v>45802</v>
      </c>
      <c r="B717" s="47">
        <v>5</v>
      </c>
      <c r="C717" s="47">
        <v>7</v>
      </c>
      <c r="D717" s="47">
        <v>20</v>
      </c>
      <c r="E717" s="37">
        <v>69.157300000000006</v>
      </c>
      <c r="F7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7"/>
      <c r="H717"/>
      <c r="I717"/>
    </row>
    <row r="718" spans="1:9" x14ac:dyDescent="0.25">
      <c r="A718" s="29">
        <v>45802</v>
      </c>
      <c r="B718" s="47">
        <v>5</v>
      </c>
      <c r="C718" s="47">
        <v>7</v>
      </c>
      <c r="D718" s="47">
        <v>21</v>
      </c>
      <c r="E718" s="37">
        <v>102.8338</v>
      </c>
      <c r="F7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8"/>
      <c r="H718"/>
      <c r="I718"/>
    </row>
    <row r="719" spans="1:9" x14ac:dyDescent="0.25">
      <c r="A719" s="29">
        <v>45802</v>
      </c>
      <c r="B719" s="47">
        <v>5</v>
      </c>
      <c r="C719" s="47">
        <v>7</v>
      </c>
      <c r="D719" s="47">
        <v>22</v>
      </c>
      <c r="E719" s="37">
        <v>42.284300000000002</v>
      </c>
      <c r="F7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9"/>
      <c r="H719"/>
      <c r="I719"/>
    </row>
    <row r="720" spans="1:9" x14ac:dyDescent="0.25">
      <c r="A720" s="29">
        <v>45802</v>
      </c>
      <c r="B720" s="47">
        <v>5</v>
      </c>
      <c r="C720" s="47">
        <v>7</v>
      </c>
      <c r="D720" s="47">
        <v>23</v>
      </c>
      <c r="E720" s="37">
        <v>47.276000000000003</v>
      </c>
      <c r="F7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0"/>
      <c r="H720"/>
      <c r="I720"/>
    </row>
    <row r="721" spans="1:9" x14ac:dyDescent="0.25">
      <c r="A721" s="29">
        <v>45802</v>
      </c>
      <c r="B721" s="47">
        <v>5</v>
      </c>
      <c r="C721" s="47">
        <v>7</v>
      </c>
      <c r="D721" s="47">
        <v>24</v>
      </c>
      <c r="E721" s="37">
        <v>17.488800000000001</v>
      </c>
      <c r="F7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1"/>
      <c r="H721"/>
      <c r="I721"/>
    </row>
    <row r="722" spans="1:9" x14ac:dyDescent="0.25">
      <c r="A722" s="29">
        <v>45803</v>
      </c>
      <c r="B722" s="47">
        <v>5</v>
      </c>
      <c r="C722" s="47">
        <v>1</v>
      </c>
      <c r="D722" s="47">
        <v>1</v>
      </c>
      <c r="E722" s="37">
        <v>18.303899999999999</v>
      </c>
      <c r="F72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3" spans="1:9" x14ac:dyDescent="0.25">
      <c r="A723" s="29">
        <v>45803</v>
      </c>
      <c r="B723" s="47">
        <v>5</v>
      </c>
      <c r="C723" s="47">
        <v>1</v>
      </c>
      <c r="D723" s="47">
        <v>2</v>
      </c>
      <c r="E723" s="37">
        <v>17.5032</v>
      </c>
      <c r="F72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4" spans="1:9" x14ac:dyDescent="0.25">
      <c r="A724" s="29">
        <v>45803</v>
      </c>
      <c r="B724" s="47">
        <v>5</v>
      </c>
      <c r="C724" s="47">
        <v>1</v>
      </c>
      <c r="D724" s="47">
        <v>3</v>
      </c>
      <c r="E724" s="37">
        <v>14.9123</v>
      </c>
      <c r="F72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5" spans="1:9" x14ac:dyDescent="0.25">
      <c r="A725" s="29">
        <v>45803</v>
      </c>
      <c r="B725" s="47">
        <v>5</v>
      </c>
      <c r="C725" s="47">
        <v>1</v>
      </c>
      <c r="D725" s="47">
        <v>4</v>
      </c>
      <c r="E725" s="37">
        <v>15.876099999999999</v>
      </c>
      <c r="F72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6" spans="1:9" x14ac:dyDescent="0.25">
      <c r="A726" s="29">
        <v>45803</v>
      </c>
      <c r="B726" s="47">
        <v>5</v>
      </c>
      <c r="C726" s="47">
        <v>1</v>
      </c>
      <c r="D726" s="47">
        <v>5</v>
      </c>
      <c r="E726" s="37">
        <v>18.226400000000002</v>
      </c>
      <c r="F72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7" spans="1:9" x14ac:dyDescent="0.25">
      <c r="A727" s="29">
        <v>45803</v>
      </c>
      <c r="B727" s="47">
        <v>5</v>
      </c>
      <c r="C727" s="47">
        <v>1</v>
      </c>
      <c r="D727" s="47">
        <v>6</v>
      </c>
      <c r="E727" s="37">
        <v>12.593299999999999</v>
      </c>
      <c r="F727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8" spans="1:9" x14ac:dyDescent="0.25">
      <c r="A728" s="29">
        <v>45803</v>
      </c>
      <c r="B728" s="47">
        <v>5</v>
      </c>
      <c r="C728" s="47">
        <v>1</v>
      </c>
      <c r="D728" s="47">
        <v>7</v>
      </c>
      <c r="E728" s="37">
        <v>9.7809000000000008</v>
      </c>
      <c r="F728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9" spans="1:9" x14ac:dyDescent="0.25">
      <c r="A729" s="29">
        <v>45803</v>
      </c>
      <c r="B729" s="47">
        <v>5</v>
      </c>
      <c r="C729" s="47">
        <v>1</v>
      </c>
      <c r="D729" s="47">
        <v>8</v>
      </c>
      <c r="E729" s="37">
        <v>-14.529</v>
      </c>
      <c r="F729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0" spans="1:9" x14ac:dyDescent="0.25">
      <c r="A730" s="29">
        <v>45803</v>
      </c>
      <c r="B730" s="47">
        <v>5</v>
      </c>
      <c r="C730" s="47">
        <v>1</v>
      </c>
      <c r="D730" s="47">
        <v>9</v>
      </c>
      <c r="E730" s="37">
        <v>-14.1999</v>
      </c>
      <c r="F730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1" spans="1:9" x14ac:dyDescent="0.25">
      <c r="A731" s="29">
        <v>45803</v>
      </c>
      <c r="B731" s="47">
        <v>5</v>
      </c>
      <c r="C731" s="47">
        <v>1</v>
      </c>
      <c r="D731" s="47">
        <v>10</v>
      </c>
      <c r="E731" s="37">
        <v>-13.3034</v>
      </c>
      <c r="F73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2" spans="1:9" x14ac:dyDescent="0.25">
      <c r="A732" s="29">
        <v>45803</v>
      </c>
      <c r="B732" s="47">
        <v>5</v>
      </c>
      <c r="C732" s="47">
        <v>1</v>
      </c>
      <c r="D732" s="47">
        <v>11</v>
      </c>
      <c r="E732" s="37">
        <v>-11.2178</v>
      </c>
      <c r="F73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3" spans="1:9" x14ac:dyDescent="0.25">
      <c r="A733" s="29">
        <v>45803</v>
      </c>
      <c r="B733" s="47">
        <v>5</v>
      </c>
      <c r="C733" s="47">
        <v>1</v>
      </c>
      <c r="D733" s="47">
        <v>12</v>
      </c>
      <c r="E733" s="37">
        <v>-13.0594</v>
      </c>
      <c r="F73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4" spans="1:9" x14ac:dyDescent="0.25">
      <c r="A734" s="29">
        <v>45803</v>
      </c>
      <c r="B734" s="47">
        <v>5</v>
      </c>
      <c r="C734" s="47">
        <v>1</v>
      </c>
      <c r="D734" s="47">
        <v>13</v>
      </c>
      <c r="E734" s="37">
        <v>-14.336399999999999</v>
      </c>
      <c r="F73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5" spans="1:9" x14ac:dyDescent="0.25">
      <c r="A735" s="29">
        <v>45803</v>
      </c>
      <c r="B735" s="47">
        <v>5</v>
      </c>
      <c r="C735" s="47">
        <v>1</v>
      </c>
      <c r="D735" s="47">
        <v>14</v>
      </c>
      <c r="E735" s="37">
        <v>-12.1134</v>
      </c>
      <c r="F73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6" spans="1:9" x14ac:dyDescent="0.25">
      <c r="A736" s="29">
        <v>45803</v>
      </c>
      <c r="B736" s="47">
        <v>5</v>
      </c>
      <c r="C736" s="47">
        <v>1</v>
      </c>
      <c r="D736" s="47">
        <v>15</v>
      </c>
      <c r="E736" s="37">
        <v>-6.6767000000000003</v>
      </c>
      <c r="F73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7" spans="1:6" x14ac:dyDescent="0.25">
      <c r="A737" s="29">
        <v>45803</v>
      </c>
      <c r="B737" s="47">
        <v>5</v>
      </c>
      <c r="C737" s="47">
        <v>1</v>
      </c>
      <c r="D737" s="47">
        <v>16</v>
      </c>
      <c r="E737" s="37">
        <v>-5.2934000000000001</v>
      </c>
      <c r="F737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8" spans="1:6" x14ac:dyDescent="0.25">
      <c r="A738" s="29">
        <v>45803</v>
      </c>
      <c r="B738" s="47">
        <v>5</v>
      </c>
      <c r="C738" s="47">
        <v>1</v>
      </c>
      <c r="D738" s="47">
        <v>17</v>
      </c>
      <c r="E738" s="37">
        <v>-1.0224</v>
      </c>
      <c r="F738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9" spans="1:6" x14ac:dyDescent="0.25">
      <c r="A739" s="29">
        <v>45803</v>
      </c>
      <c r="B739" s="47">
        <v>5</v>
      </c>
      <c r="C739" s="47">
        <v>1</v>
      </c>
      <c r="D739" s="47">
        <v>18</v>
      </c>
      <c r="E739" s="37">
        <v>9.9106000000000005</v>
      </c>
      <c r="F739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0" spans="1:6" x14ac:dyDescent="0.25">
      <c r="A740" s="29">
        <v>45803</v>
      </c>
      <c r="B740" s="47">
        <v>5</v>
      </c>
      <c r="C740" s="47">
        <v>1</v>
      </c>
      <c r="D740" s="47">
        <v>19</v>
      </c>
      <c r="E740" s="37">
        <v>28.811199999999999</v>
      </c>
      <c r="F740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1" spans="1:6" x14ac:dyDescent="0.25">
      <c r="A741" s="29">
        <v>45803</v>
      </c>
      <c r="B741" s="47">
        <v>5</v>
      </c>
      <c r="C741" s="47">
        <v>1</v>
      </c>
      <c r="D741" s="47">
        <v>20</v>
      </c>
      <c r="E741" s="37">
        <v>28.178100000000001</v>
      </c>
      <c r="F74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2" spans="1:6" x14ac:dyDescent="0.25">
      <c r="A742" s="29">
        <v>45803</v>
      </c>
      <c r="B742" s="47">
        <v>5</v>
      </c>
      <c r="C742" s="47">
        <v>1</v>
      </c>
      <c r="D742" s="47">
        <v>21</v>
      </c>
      <c r="E742" s="37">
        <v>26.1218</v>
      </c>
      <c r="F74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3" spans="1:6" x14ac:dyDescent="0.25">
      <c r="A743" s="29">
        <v>45803</v>
      </c>
      <c r="B743" s="47">
        <v>5</v>
      </c>
      <c r="C743" s="47">
        <v>1</v>
      </c>
      <c r="D743" s="47">
        <v>22</v>
      </c>
      <c r="E743" s="37">
        <v>27.207599999999999</v>
      </c>
      <c r="F74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4" spans="1:6" x14ac:dyDescent="0.25">
      <c r="A744" s="29">
        <v>45803</v>
      </c>
      <c r="B744" s="47">
        <v>5</v>
      </c>
      <c r="C744" s="47">
        <v>1</v>
      </c>
      <c r="D744" s="47">
        <v>23</v>
      </c>
      <c r="E744" s="37">
        <v>24.598199999999999</v>
      </c>
      <c r="F74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5" spans="1:6" x14ac:dyDescent="0.25">
      <c r="A745" s="29">
        <v>45803</v>
      </c>
      <c r="B745" s="47">
        <v>5</v>
      </c>
      <c r="C745" s="47">
        <v>1</v>
      </c>
      <c r="D745" s="47">
        <v>24</v>
      </c>
      <c r="E745" s="37">
        <v>24.225899999999999</v>
      </c>
      <c r="F74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E4F-18B7-4341-AD8C-829C99F4737A}">
  <sheetPr codeName="Sheet6"/>
  <dimension ref="A1:AD65"/>
  <sheetViews>
    <sheetView zoomScale="85" zoomScaleNormal="85" workbookViewId="0">
      <selection activeCell="G27" sqref="G2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3" width="6.42578125" bestFit="1" customWidth="1"/>
    <col min="14" max="14" width="6.7109375" bestFit="1" customWidth="1"/>
    <col min="15" max="15" width="6.42578125" bestFit="1" customWidth="1"/>
    <col min="16" max="16" width="6.7109375" bestFit="1" customWidth="1"/>
    <col min="17" max="17" width="6.42578125" bestFit="1" customWidth="1"/>
    <col min="18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45773</v>
      </c>
      <c r="C3" s="33">
        <v>24.993300000000001</v>
      </c>
      <c r="D3" s="33">
        <v>24.680299999999999</v>
      </c>
      <c r="E3" s="33">
        <v>24.297799999999999</v>
      </c>
      <c r="F3" s="33">
        <v>24.017600000000002</v>
      </c>
      <c r="G3" s="33">
        <v>20.464200000000002</v>
      </c>
      <c r="H3" s="33">
        <v>24.274000000000001</v>
      </c>
      <c r="I3" s="33">
        <v>19.696400000000001</v>
      </c>
      <c r="J3" s="33">
        <v>9.1611999999999991</v>
      </c>
      <c r="K3" s="33">
        <v>4.3365999999999998</v>
      </c>
      <c r="L3" s="33">
        <v>5.1936</v>
      </c>
      <c r="M3" s="33">
        <v>5.9823000000000004</v>
      </c>
      <c r="N3" s="33">
        <v>4.7903000000000002</v>
      </c>
      <c r="O3" s="33">
        <v>6.2041000000000004</v>
      </c>
      <c r="P3" s="33">
        <v>7.867</v>
      </c>
      <c r="Q3" s="33">
        <v>8.1069999999999993</v>
      </c>
      <c r="R3" s="33">
        <v>8.1532</v>
      </c>
      <c r="S3" s="33">
        <v>8.0713000000000008</v>
      </c>
      <c r="T3" s="33">
        <v>13.713200000000001</v>
      </c>
      <c r="U3" s="33">
        <v>22.713999999999999</v>
      </c>
      <c r="V3" s="33">
        <v>22.3019</v>
      </c>
      <c r="W3" s="33">
        <v>20.302499999999998</v>
      </c>
      <c r="X3" s="33">
        <v>23.603999999999999</v>
      </c>
      <c r="Y3" s="33">
        <v>23.810099999999998</v>
      </c>
      <c r="Z3" s="33">
        <v>19.555700000000002</v>
      </c>
    </row>
    <row r="4" spans="1:30" x14ac:dyDescent="0.25">
      <c r="A4" s="32"/>
      <c r="B4" s="54">
        <v>45774</v>
      </c>
      <c r="C4" s="33">
        <v>28.682200000000002</v>
      </c>
      <c r="D4" s="33">
        <v>19.729700000000001</v>
      </c>
      <c r="E4" s="33">
        <v>8.9037000000000006</v>
      </c>
      <c r="F4" s="33">
        <v>8.4459999999999997</v>
      </c>
      <c r="G4" s="33">
        <v>7.9394999999999998</v>
      </c>
      <c r="H4" s="33">
        <v>7.7431000000000001</v>
      </c>
      <c r="I4" s="33">
        <v>8.1335999999999995</v>
      </c>
      <c r="J4" s="33">
        <v>-2.7471000000000001</v>
      </c>
      <c r="K4" s="33">
        <v>-13.199199999999999</v>
      </c>
      <c r="L4" s="33">
        <v>-12.3986</v>
      </c>
      <c r="M4" s="33">
        <v>-12.717700000000001</v>
      </c>
      <c r="N4" s="33">
        <v>-11.271800000000001</v>
      </c>
      <c r="O4" s="33">
        <v>-11.7127</v>
      </c>
      <c r="P4" s="33">
        <v>-16.508400000000002</v>
      </c>
      <c r="Q4" s="33">
        <v>7.0289999999999999</v>
      </c>
      <c r="R4" s="33">
        <v>8.5817999999999994</v>
      </c>
      <c r="S4" s="33">
        <v>8.5657999999999994</v>
      </c>
      <c r="T4" s="33">
        <v>8.2376000000000005</v>
      </c>
      <c r="U4" s="33">
        <v>25.740200000000002</v>
      </c>
      <c r="V4" s="33">
        <v>21.663499999999999</v>
      </c>
      <c r="W4" s="33">
        <v>22.591100000000001</v>
      </c>
      <c r="X4" s="33">
        <v>24.692599999999999</v>
      </c>
      <c r="Y4" s="33">
        <v>13.918200000000001</v>
      </c>
      <c r="Z4" s="33">
        <v>8.5878999999999994</v>
      </c>
    </row>
    <row r="5" spans="1:30" x14ac:dyDescent="0.25">
      <c r="A5" s="32"/>
      <c r="B5" s="54">
        <v>45775</v>
      </c>
      <c r="C5" s="33">
        <v>7.9798</v>
      </c>
      <c r="D5" s="33">
        <v>7.8592000000000004</v>
      </c>
      <c r="E5" s="33">
        <v>7.7938999999999998</v>
      </c>
      <c r="F5" s="33">
        <v>7.8057999999999996</v>
      </c>
      <c r="G5" s="33">
        <v>8.0218000000000007</v>
      </c>
      <c r="H5" s="33">
        <v>9.0577000000000005</v>
      </c>
      <c r="I5" s="33">
        <v>9.5368999999999993</v>
      </c>
      <c r="J5" s="33">
        <v>8.6953999999999994</v>
      </c>
      <c r="K5" s="33">
        <v>0.42709999999999998</v>
      </c>
      <c r="L5" s="33">
        <v>2.3357999999999999</v>
      </c>
      <c r="M5" s="33">
        <v>-3.9112</v>
      </c>
      <c r="N5" s="33">
        <v>-8.0411000000000001</v>
      </c>
      <c r="O5" s="33">
        <v>-6.5143000000000004</v>
      </c>
      <c r="P5" s="33">
        <v>-9.9718</v>
      </c>
      <c r="Q5" s="33">
        <v>-11.5067</v>
      </c>
      <c r="R5" s="33">
        <v>-10.7843</v>
      </c>
      <c r="S5" s="33">
        <v>7.2172000000000001</v>
      </c>
      <c r="T5" s="33">
        <v>8.6248000000000005</v>
      </c>
      <c r="U5" s="33">
        <v>30.596800000000002</v>
      </c>
      <c r="V5" s="33">
        <v>29.048400000000001</v>
      </c>
      <c r="W5" s="33">
        <v>26.949300000000001</v>
      </c>
      <c r="X5" s="33">
        <v>26.8734</v>
      </c>
      <c r="Y5" s="33">
        <v>27.182099999999998</v>
      </c>
      <c r="Z5" s="33">
        <v>11.3573</v>
      </c>
    </row>
    <row r="6" spans="1:30" x14ac:dyDescent="0.25">
      <c r="A6" s="32"/>
      <c r="B6" s="54">
        <v>45776</v>
      </c>
      <c r="C6" s="33">
        <v>20.862200000000001</v>
      </c>
      <c r="D6" s="33">
        <v>9.9598999999999993</v>
      </c>
      <c r="E6" s="33">
        <v>27.628499999999999</v>
      </c>
      <c r="F6" s="33">
        <v>24.7759</v>
      </c>
      <c r="G6" s="33">
        <v>25.2</v>
      </c>
      <c r="H6" s="33">
        <v>31.036200000000001</v>
      </c>
      <c r="I6" s="33">
        <v>24.3371</v>
      </c>
      <c r="J6" s="33">
        <v>8.6007999999999996</v>
      </c>
      <c r="K6" s="33">
        <v>-0.52170000000000005</v>
      </c>
      <c r="L6" s="33">
        <v>-1.8314999999999999</v>
      </c>
      <c r="M6" s="33">
        <v>-3.5487000000000002</v>
      </c>
      <c r="N6" s="33">
        <v>-9.5257000000000005</v>
      </c>
      <c r="O6" s="33">
        <v>-13.521000000000001</v>
      </c>
      <c r="P6" s="33">
        <v>-14.0596</v>
      </c>
      <c r="Q6" s="33">
        <v>-8.8793000000000006</v>
      </c>
      <c r="R6" s="33">
        <v>-11.9793</v>
      </c>
      <c r="S6" s="33">
        <v>-0.1149</v>
      </c>
      <c r="T6" s="33">
        <v>3.7305000000000001</v>
      </c>
      <c r="U6" s="33">
        <v>25.8703</v>
      </c>
      <c r="V6" s="33">
        <v>28.694900000000001</v>
      </c>
      <c r="W6" s="33">
        <v>27.733599999999999</v>
      </c>
      <c r="X6" s="33">
        <v>25.983699999999999</v>
      </c>
      <c r="Y6" s="33">
        <v>25.637799999999999</v>
      </c>
      <c r="Z6" s="33">
        <v>25.124300000000002</v>
      </c>
    </row>
    <row r="7" spans="1:30" x14ac:dyDescent="0.25">
      <c r="A7" s="32"/>
      <c r="B7" s="54">
        <v>45777</v>
      </c>
      <c r="C7" s="33">
        <v>18.957999999999998</v>
      </c>
      <c r="D7" s="33">
        <v>17.268000000000001</v>
      </c>
      <c r="E7" s="33">
        <v>17.975200000000001</v>
      </c>
      <c r="F7" s="33">
        <v>18.746500000000001</v>
      </c>
      <c r="G7" s="33">
        <v>18.861000000000001</v>
      </c>
      <c r="H7" s="33">
        <v>23.431000000000001</v>
      </c>
      <c r="I7" s="33">
        <v>20.115300000000001</v>
      </c>
      <c r="J7" s="33">
        <v>18.2804</v>
      </c>
      <c r="K7" s="33">
        <v>14.2212</v>
      </c>
      <c r="L7" s="33">
        <v>12.224299999999999</v>
      </c>
      <c r="M7" s="33">
        <v>14.115</v>
      </c>
      <c r="N7" s="33">
        <v>13.3728</v>
      </c>
      <c r="O7" s="33">
        <v>11.5114</v>
      </c>
      <c r="P7" s="33">
        <v>11.251200000000001</v>
      </c>
      <c r="Q7" s="33">
        <v>11.4993</v>
      </c>
      <c r="R7" s="33">
        <v>13.513199999999999</v>
      </c>
      <c r="S7" s="33">
        <v>12.0311</v>
      </c>
      <c r="T7" s="33">
        <v>24.790099999999999</v>
      </c>
      <c r="U7" s="33">
        <v>34.384399999999999</v>
      </c>
      <c r="V7" s="33">
        <v>30.911899999999999</v>
      </c>
      <c r="W7" s="33">
        <v>30.247900000000001</v>
      </c>
      <c r="X7" s="33">
        <v>30.2928</v>
      </c>
      <c r="Y7" s="33">
        <v>28.103899999999999</v>
      </c>
      <c r="Z7" s="33">
        <v>31.709</v>
      </c>
    </row>
    <row r="8" spans="1:30" x14ac:dyDescent="0.25">
      <c r="A8" s="32"/>
      <c r="B8" s="54">
        <v>45778</v>
      </c>
      <c r="C8" s="33">
        <v>28.290600000000001</v>
      </c>
      <c r="D8" s="33">
        <v>28.325700000000001</v>
      </c>
      <c r="E8" s="33">
        <v>30.093599999999999</v>
      </c>
      <c r="F8" s="33">
        <v>29.715199999999999</v>
      </c>
      <c r="G8" s="33">
        <v>31.5764</v>
      </c>
      <c r="H8" s="33">
        <v>40.310200000000002</v>
      </c>
      <c r="I8" s="33">
        <v>30.839500000000001</v>
      </c>
      <c r="J8" s="33">
        <v>19.867799999999999</v>
      </c>
      <c r="K8" s="33">
        <v>15.447100000000001</v>
      </c>
      <c r="L8" s="33">
        <v>16.8201</v>
      </c>
      <c r="M8" s="33">
        <v>15.056699999999999</v>
      </c>
      <c r="N8" s="33">
        <v>13.3223</v>
      </c>
      <c r="O8" s="33">
        <v>9.7796000000000003</v>
      </c>
      <c r="P8" s="33">
        <v>6.125</v>
      </c>
      <c r="Q8" s="33">
        <v>5.9726999999999997</v>
      </c>
      <c r="R8" s="33">
        <v>14.909700000000001</v>
      </c>
      <c r="S8" s="33">
        <v>163.97479999999999</v>
      </c>
      <c r="T8" s="33">
        <v>19.4754</v>
      </c>
      <c r="U8" s="33">
        <v>42.7727</v>
      </c>
      <c r="V8" s="33">
        <v>38.305999999999997</v>
      </c>
      <c r="W8" s="33">
        <v>38.283299999999997</v>
      </c>
      <c r="X8" s="33">
        <v>29.587</v>
      </c>
      <c r="Y8" s="33">
        <v>42.9587</v>
      </c>
      <c r="Z8" s="33">
        <v>35.785800000000002</v>
      </c>
    </row>
    <row r="9" spans="1:30" x14ac:dyDescent="0.25">
      <c r="A9" s="32"/>
      <c r="B9" s="54">
        <v>45779</v>
      </c>
      <c r="C9" s="33">
        <v>30.666799999999999</v>
      </c>
      <c r="D9" s="33">
        <v>26.756900000000002</v>
      </c>
      <c r="E9" s="33">
        <v>27.7362</v>
      </c>
      <c r="F9" s="33">
        <v>27.9391</v>
      </c>
      <c r="G9" s="33">
        <v>27.508600000000001</v>
      </c>
      <c r="H9" s="33">
        <v>25.831800000000001</v>
      </c>
      <c r="I9" s="33">
        <v>12.869300000000001</v>
      </c>
      <c r="J9" s="33">
        <v>14.584</v>
      </c>
      <c r="K9" s="33">
        <v>11.9549</v>
      </c>
      <c r="L9" s="33">
        <v>12.291499999999999</v>
      </c>
      <c r="M9" s="33">
        <v>10.662800000000001</v>
      </c>
      <c r="N9" s="33">
        <v>9.4055999999999997</v>
      </c>
      <c r="O9" s="33">
        <v>10.126200000000001</v>
      </c>
      <c r="P9" s="33">
        <v>8.1676000000000002</v>
      </c>
      <c r="Q9" s="33">
        <v>8.0816999999999997</v>
      </c>
      <c r="R9" s="33">
        <v>9.8353999999999999</v>
      </c>
      <c r="S9" s="33">
        <v>13.1622</v>
      </c>
      <c r="T9" s="33">
        <v>19.329999999999998</v>
      </c>
      <c r="U9" s="33">
        <v>48.954799999999999</v>
      </c>
      <c r="V9" s="33">
        <v>39.552</v>
      </c>
      <c r="W9" s="33">
        <v>28.872399999999999</v>
      </c>
      <c r="X9" s="33">
        <v>24.954000000000001</v>
      </c>
      <c r="Y9" s="33">
        <v>28.125499999999999</v>
      </c>
      <c r="Z9" s="33">
        <v>24.584</v>
      </c>
    </row>
    <row r="10" spans="1:30" x14ac:dyDescent="0.25">
      <c r="A10" s="32"/>
      <c r="B10" s="54">
        <v>45780</v>
      </c>
      <c r="C10" s="33">
        <v>26.034600000000001</v>
      </c>
      <c r="D10" s="33">
        <v>22.2988</v>
      </c>
      <c r="E10" s="33">
        <v>23.672699999999999</v>
      </c>
      <c r="F10" s="33">
        <v>27.024100000000001</v>
      </c>
      <c r="G10" s="33">
        <v>27.952100000000002</v>
      </c>
      <c r="H10" s="33">
        <v>27.459900000000001</v>
      </c>
      <c r="I10" s="33">
        <v>20.805199999999999</v>
      </c>
      <c r="J10" s="33">
        <v>10.1379</v>
      </c>
      <c r="K10" s="33">
        <v>8.923</v>
      </c>
      <c r="L10" s="33">
        <v>12.5419</v>
      </c>
      <c r="M10" s="33">
        <v>11.0563</v>
      </c>
      <c r="N10" s="33">
        <v>17.329999999999998</v>
      </c>
      <c r="O10" s="33">
        <v>16.434200000000001</v>
      </c>
      <c r="P10" s="33">
        <v>16.320900000000002</v>
      </c>
      <c r="Q10" s="33">
        <v>12.488</v>
      </c>
      <c r="R10" s="33">
        <v>14.017799999999999</v>
      </c>
      <c r="S10" s="33">
        <v>14.7148</v>
      </c>
      <c r="T10" s="33">
        <v>25.626000000000001</v>
      </c>
      <c r="U10" s="33">
        <v>33.389400000000002</v>
      </c>
      <c r="V10" s="33">
        <v>27.951899999999998</v>
      </c>
      <c r="W10" s="33">
        <v>25.060400000000001</v>
      </c>
      <c r="X10" s="33">
        <v>23.0107</v>
      </c>
      <c r="Y10" s="33">
        <v>26.1327</v>
      </c>
      <c r="Z10" s="33">
        <v>27.098500000000001</v>
      </c>
    </row>
    <row r="11" spans="1:30" x14ac:dyDescent="0.25">
      <c r="A11" s="32"/>
      <c r="B11" s="54">
        <v>45781</v>
      </c>
      <c r="C11" s="33">
        <v>22.412199999999999</v>
      </c>
      <c r="D11" s="33">
        <v>25.867100000000001</v>
      </c>
      <c r="E11" s="33">
        <v>24.7121</v>
      </c>
      <c r="F11" s="33">
        <v>26.591799999999999</v>
      </c>
      <c r="G11" s="33">
        <v>27.195599999999999</v>
      </c>
      <c r="H11" s="33">
        <v>26.123200000000001</v>
      </c>
      <c r="I11" s="33">
        <v>21.7393</v>
      </c>
      <c r="J11" s="33">
        <v>16.752300000000002</v>
      </c>
      <c r="K11" s="33">
        <v>9.3887999999999998</v>
      </c>
      <c r="L11" s="33">
        <v>4.4532999999999996</v>
      </c>
      <c r="M11" s="33">
        <v>-0.32329999999999998</v>
      </c>
      <c r="N11" s="33">
        <v>-1.1380999999999999</v>
      </c>
      <c r="O11" s="33">
        <v>-0.99129999999999996</v>
      </c>
      <c r="P11" s="33">
        <v>2.7831000000000001</v>
      </c>
      <c r="Q11" s="33">
        <v>13.0558</v>
      </c>
      <c r="R11" s="33">
        <v>12.016</v>
      </c>
      <c r="S11" s="33">
        <v>25.087599999999998</v>
      </c>
      <c r="T11" s="33">
        <v>19.995699999999999</v>
      </c>
      <c r="U11" s="33">
        <v>29.867699999999999</v>
      </c>
      <c r="V11" s="33">
        <v>29.243400000000001</v>
      </c>
      <c r="W11" s="33">
        <v>31.141200000000001</v>
      </c>
      <c r="X11" s="33">
        <v>30.4207</v>
      </c>
      <c r="Y11" s="33">
        <v>28.770600000000002</v>
      </c>
      <c r="Z11" s="33">
        <v>27.758299999999998</v>
      </c>
    </row>
    <row r="12" spans="1:30" x14ac:dyDescent="0.25">
      <c r="A12" s="32"/>
      <c r="B12" s="54">
        <v>45782</v>
      </c>
      <c r="C12" s="33">
        <v>28.337399999999999</v>
      </c>
      <c r="D12" s="33">
        <v>26.5532</v>
      </c>
      <c r="E12" s="33">
        <v>26.402799999999999</v>
      </c>
      <c r="F12" s="33">
        <v>27.299900000000001</v>
      </c>
      <c r="G12" s="33">
        <v>28.1294</v>
      </c>
      <c r="H12" s="33">
        <v>33.317999999999998</v>
      </c>
      <c r="I12" s="33">
        <v>25.9758</v>
      </c>
      <c r="J12" s="33">
        <v>30.0581</v>
      </c>
      <c r="K12" s="33">
        <v>32.525199999999998</v>
      </c>
      <c r="L12" s="33">
        <v>24.858499999999999</v>
      </c>
      <c r="M12" s="33">
        <v>22.7087</v>
      </c>
      <c r="N12" s="33">
        <v>21.157599999999999</v>
      </c>
      <c r="O12" s="33">
        <v>17.373100000000001</v>
      </c>
      <c r="P12" s="33">
        <v>24.488</v>
      </c>
      <c r="Q12" s="33">
        <v>28.786100000000001</v>
      </c>
      <c r="R12" s="33">
        <v>14.5413</v>
      </c>
      <c r="S12" s="33">
        <v>16.106999999999999</v>
      </c>
      <c r="T12" s="33">
        <v>28.791599999999999</v>
      </c>
      <c r="U12" s="33">
        <v>28.335100000000001</v>
      </c>
      <c r="V12" s="33">
        <v>27.549900000000001</v>
      </c>
      <c r="W12" s="33">
        <v>25.033200000000001</v>
      </c>
      <c r="X12" s="33">
        <v>30.093599999999999</v>
      </c>
      <c r="Y12" s="33">
        <v>30.126799999999999</v>
      </c>
      <c r="Z12" s="33">
        <v>28.5152</v>
      </c>
    </row>
    <row r="13" spans="1:30" x14ac:dyDescent="0.25">
      <c r="A13" s="32"/>
      <c r="B13" s="54">
        <v>45783</v>
      </c>
      <c r="C13" s="33">
        <v>29.4499</v>
      </c>
      <c r="D13" s="33">
        <v>30.118500000000001</v>
      </c>
      <c r="E13" s="33">
        <v>30.4206</v>
      </c>
      <c r="F13" s="33">
        <v>31.7775</v>
      </c>
      <c r="G13" s="33">
        <v>34.076000000000001</v>
      </c>
      <c r="H13" s="33">
        <v>37.314700000000002</v>
      </c>
      <c r="I13" s="33">
        <v>42.644100000000002</v>
      </c>
      <c r="J13" s="33">
        <v>40.802</v>
      </c>
      <c r="K13" s="33">
        <v>25.357299999999999</v>
      </c>
      <c r="L13" s="33">
        <v>29.395199999999999</v>
      </c>
      <c r="M13" s="33">
        <v>21.712599999999998</v>
      </c>
      <c r="N13" s="33">
        <v>18.8643</v>
      </c>
      <c r="O13" s="33">
        <v>16.766999999999999</v>
      </c>
      <c r="P13" s="33">
        <v>16.207000000000001</v>
      </c>
      <c r="Q13" s="33">
        <v>18.211200000000002</v>
      </c>
      <c r="R13" s="33">
        <v>19.7347</v>
      </c>
      <c r="S13" s="33">
        <v>18.297499999999999</v>
      </c>
      <c r="T13" s="33">
        <v>17.0457</v>
      </c>
      <c r="U13" s="33">
        <v>32.856400000000001</v>
      </c>
      <c r="V13" s="33">
        <v>44.109000000000002</v>
      </c>
      <c r="W13" s="33">
        <v>45.699100000000001</v>
      </c>
      <c r="X13" s="33">
        <v>38.772199999999998</v>
      </c>
      <c r="Y13" s="33">
        <v>37.956800000000001</v>
      </c>
      <c r="Z13" s="33">
        <v>32.696100000000001</v>
      </c>
    </row>
    <row r="14" spans="1:30" x14ac:dyDescent="0.25">
      <c r="A14" s="32"/>
      <c r="B14" s="54">
        <v>45784</v>
      </c>
      <c r="C14" s="33">
        <v>31.428999999999998</v>
      </c>
      <c r="D14" s="33">
        <v>29.578600000000002</v>
      </c>
      <c r="E14" s="33">
        <v>31.360600000000002</v>
      </c>
      <c r="F14" s="33">
        <v>30.823899999999998</v>
      </c>
      <c r="G14" s="33">
        <v>31.633600000000001</v>
      </c>
      <c r="H14" s="33">
        <v>32.9709</v>
      </c>
      <c r="I14" s="33">
        <v>29.006900000000002</v>
      </c>
      <c r="J14" s="33">
        <v>25.184899999999999</v>
      </c>
      <c r="K14" s="33">
        <v>21.979299999999999</v>
      </c>
      <c r="L14" s="33">
        <v>18.73</v>
      </c>
      <c r="M14" s="33">
        <v>14.836499999999999</v>
      </c>
      <c r="N14" s="33">
        <v>13.976900000000001</v>
      </c>
      <c r="O14" s="33">
        <v>8.3877000000000006</v>
      </c>
      <c r="P14" s="33">
        <v>9.7529000000000003</v>
      </c>
      <c r="Q14" s="33">
        <v>9.8641000000000005</v>
      </c>
      <c r="R14" s="33">
        <v>15.7768</v>
      </c>
      <c r="S14" s="33">
        <v>15.920199999999999</v>
      </c>
      <c r="T14" s="33">
        <v>16.549900000000001</v>
      </c>
      <c r="U14" s="33">
        <v>27.291799999999999</v>
      </c>
      <c r="V14" s="33">
        <v>28.033000000000001</v>
      </c>
      <c r="W14" s="33">
        <v>26.108799999999999</v>
      </c>
      <c r="X14" s="33">
        <v>25.1769</v>
      </c>
      <c r="Y14" s="33">
        <v>26.511900000000001</v>
      </c>
      <c r="Z14" s="33">
        <v>26.892800000000001</v>
      </c>
    </row>
    <row r="15" spans="1:30" x14ac:dyDescent="0.25">
      <c r="A15" s="32"/>
      <c r="B15" s="54">
        <v>45785</v>
      </c>
      <c r="C15" s="33">
        <v>28.238800000000001</v>
      </c>
      <c r="D15" s="33">
        <v>28.206299999999999</v>
      </c>
      <c r="E15" s="33">
        <v>26.8735</v>
      </c>
      <c r="F15" s="33">
        <v>28.445900000000002</v>
      </c>
      <c r="G15" s="33">
        <v>27.6798</v>
      </c>
      <c r="H15" s="33">
        <v>26.2759</v>
      </c>
      <c r="I15" s="33">
        <v>27.416799999999999</v>
      </c>
      <c r="J15" s="33">
        <v>15.7281</v>
      </c>
      <c r="K15" s="33">
        <v>18.041799999999999</v>
      </c>
      <c r="L15" s="33">
        <v>18.367999999999999</v>
      </c>
      <c r="M15" s="33">
        <v>19.777100000000001</v>
      </c>
      <c r="N15" s="33">
        <v>20.334499999999998</v>
      </c>
      <c r="O15" s="33">
        <v>20.290199999999999</v>
      </c>
      <c r="P15" s="33">
        <v>20.938600000000001</v>
      </c>
      <c r="Q15" s="33">
        <v>25.539400000000001</v>
      </c>
      <c r="R15" s="33">
        <v>28.137899999999998</v>
      </c>
      <c r="S15" s="33">
        <v>26.006</v>
      </c>
      <c r="T15" s="33">
        <v>35.447099999999999</v>
      </c>
      <c r="U15" s="33">
        <v>64.478999999999999</v>
      </c>
      <c r="V15" s="33">
        <v>69.374700000000004</v>
      </c>
      <c r="W15" s="33">
        <v>64.708100000000002</v>
      </c>
      <c r="X15" s="33">
        <v>54.909599999999998</v>
      </c>
      <c r="Y15" s="33">
        <v>69.061499999999995</v>
      </c>
      <c r="Z15" s="33">
        <v>48.319299999999998</v>
      </c>
    </row>
    <row r="16" spans="1:30" x14ac:dyDescent="0.25">
      <c r="A16" s="32"/>
      <c r="B16" s="54">
        <v>45786</v>
      </c>
      <c r="C16" s="33">
        <v>35.075099999999999</v>
      </c>
      <c r="D16" s="33">
        <v>40.930900000000001</v>
      </c>
      <c r="E16" s="33">
        <v>34.1496</v>
      </c>
      <c r="F16" s="33">
        <v>36.207099999999997</v>
      </c>
      <c r="G16" s="33">
        <v>41.226999999999997</v>
      </c>
      <c r="H16" s="33">
        <v>48.862000000000002</v>
      </c>
      <c r="I16" s="33">
        <v>38.851399999999998</v>
      </c>
      <c r="J16" s="33">
        <v>18.3323</v>
      </c>
      <c r="K16" s="33">
        <v>27.065200000000001</v>
      </c>
      <c r="L16" s="33">
        <v>31.2133</v>
      </c>
      <c r="M16" s="33">
        <v>28.429099999999998</v>
      </c>
      <c r="N16" s="33">
        <v>29.823399999999999</v>
      </c>
      <c r="O16" s="33">
        <v>31.613700000000001</v>
      </c>
      <c r="P16" s="33">
        <v>33.250700000000002</v>
      </c>
      <c r="Q16" s="33">
        <v>30.590199999999999</v>
      </c>
      <c r="R16" s="33">
        <v>34.9572</v>
      </c>
      <c r="S16" s="33">
        <v>32.356299999999997</v>
      </c>
      <c r="T16" s="33">
        <v>49.182600000000001</v>
      </c>
      <c r="U16" s="33">
        <v>64.234700000000004</v>
      </c>
      <c r="V16" s="33">
        <v>79.748400000000004</v>
      </c>
      <c r="W16" s="33">
        <v>36.3765</v>
      </c>
      <c r="X16" s="33">
        <v>34.687399999999997</v>
      </c>
      <c r="Y16" s="33">
        <v>65.608199999999997</v>
      </c>
      <c r="Z16" s="33">
        <v>49.141599999999997</v>
      </c>
    </row>
    <row r="17" spans="1:26" x14ac:dyDescent="0.25">
      <c r="A17" s="32"/>
      <c r="B17" s="54">
        <v>45787</v>
      </c>
      <c r="C17" s="33">
        <v>40.039700000000003</v>
      </c>
      <c r="D17" s="33">
        <v>27.221399999999999</v>
      </c>
      <c r="E17" s="33">
        <v>25.173300000000001</v>
      </c>
      <c r="F17" s="33">
        <v>25.131399999999999</v>
      </c>
      <c r="G17" s="33">
        <v>29.994700000000002</v>
      </c>
      <c r="H17" s="33">
        <v>28.856300000000001</v>
      </c>
      <c r="I17" s="33">
        <v>28.146699999999999</v>
      </c>
      <c r="J17" s="33">
        <v>15.654999999999999</v>
      </c>
      <c r="K17" s="33">
        <v>20.017600000000002</v>
      </c>
      <c r="L17" s="33">
        <v>25.7928</v>
      </c>
      <c r="M17" s="33">
        <v>22.1675</v>
      </c>
      <c r="N17" s="33">
        <v>19.172499999999999</v>
      </c>
      <c r="O17" s="33">
        <v>22.365100000000002</v>
      </c>
      <c r="P17" s="33">
        <v>25.0061</v>
      </c>
      <c r="Q17" s="33">
        <v>27.785900000000002</v>
      </c>
      <c r="R17" s="33">
        <v>26.681899999999999</v>
      </c>
      <c r="S17" s="33">
        <v>30.232399999999998</v>
      </c>
      <c r="T17" s="33">
        <v>39.651200000000003</v>
      </c>
      <c r="U17" s="33">
        <v>45.630600000000001</v>
      </c>
      <c r="V17" s="33">
        <v>71.5471</v>
      </c>
      <c r="W17" s="33">
        <v>48.031199999999998</v>
      </c>
      <c r="X17" s="33">
        <v>41.407800000000002</v>
      </c>
      <c r="Y17" s="33">
        <v>54.228400000000001</v>
      </c>
      <c r="Z17" s="33">
        <v>46.029600000000002</v>
      </c>
    </row>
    <row r="18" spans="1:26" x14ac:dyDescent="0.25">
      <c r="A18" s="32"/>
      <c r="B18" s="54">
        <v>45788</v>
      </c>
      <c r="C18" s="33">
        <v>29.590800000000002</v>
      </c>
      <c r="D18" s="33">
        <v>30.479600000000001</v>
      </c>
      <c r="E18" s="33">
        <v>31.8064</v>
      </c>
      <c r="F18" s="33">
        <v>30.036300000000001</v>
      </c>
      <c r="G18" s="33">
        <v>28.719000000000001</v>
      </c>
      <c r="H18" s="33">
        <v>27.6983</v>
      </c>
      <c r="I18" s="33">
        <v>20.974</v>
      </c>
      <c r="J18" s="33">
        <v>17.121200000000002</v>
      </c>
      <c r="K18" s="33">
        <v>16.7698</v>
      </c>
      <c r="L18" s="33">
        <v>15.297700000000001</v>
      </c>
      <c r="M18" s="33">
        <v>8.9099000000000004</v>
      </c>
      <c r="N18" s="33">
        <v>11.6997</v>
      </c>
      <c r="O18" s="33">
        <v>14.2959</v>
      </c>
      <c r="P18" s="33">
        <v>18.1464</v>
      </c>
      <c r="Q18" s="33">
        <v>22.096399999999999</v>
      </c>
      <c r="R18" s="33">
        <v>23.0931</v>
      </c>
      <c r="S18" s="33">
        <v>28.615300000000001</v>
      </c>
      <c r="T18" s="33">
        <v>33.310499999999998</v>
      </c>
      <c r="U18" s="33">
        <v>38.3217</v>
      </c>
      <c r="V18" s="33">
        <v>32.4452</v>
      </c>
      <c r="W18" s="33">
        <v>30.640799999999999</v>
      </c>
      <c r="X18" s="33">
        <v>33.323300000000003</v>
      </c>
      <c r="Y18" s="33">
        <v>27.175899999999999</v>
      </c>
      <c r="Z18" s="33">
        <v>27.554500000000001</v>
      </c>
    </row>
    <row r="19" spans="1:26" x14ac:dyDescent="0.25">
      <c r="A19" s="32"/>
      <c r="B19" s="54">
        <v>45789</v>
      </c>
      <c r="C19" s="33">
        <v>27.496200000000002</v>
      </c>
      <c r="D19" s="33">
        <v>28.7224</v>
      </c>
      <c r="E19" s="33">
        <v>27.9391</v>
      </c>
      <c r="F19" s="33">
        <v>26.534199999999998</v>
      </c>
      <c r="G19" s="33">
        <v>32.037599999999998</v>
      </c>
      <c r="H19" s="33">
        <v>34.097000000000001</v>
      </c>
      <c r="I19" s="33">
        <v>26.755700000000001</v>
      </c>
      <c r="J19" s="33">
        <v>22.435099999999998</v>
      </c>
      <c r="K19" s="33">
        <v>20.892199999999999</v>
      </c>
      <c r="L19" s="33">
        <v>21.409099999999999</v>
      </c>
      <c r="M19" s="33">
        <v>20.095199999999998</v>
      </c>
      <c r="N19" s="33">
        <v>19.1496</v>
      </c>
      <c r="O19" s="33">
        <v>19.854600000000001</v>
      </c>
      <c r="P19" s="33">
        <v>18.371500000000001</v>
      </c>
      <c r="Q19" s="33">
        <v>42.330399999999997</v>
      </c>
      <c r="R19" s="33">
        <v>167.5155</v>
      </c>
      <c r="S19" s="33">
        <v>51.067399999999999</v>
      </c>
      <c r="T19" s="33">
        <v>26.1784</v>
      </c>
      <c r="U19" s="33">
        <v>25.895900000000001</v>
      </c>
      <c r="V19" s="33">
        <v>27.0366</v>
      </c>
      <c r="W19" s="33">
        <v>28.501200000000001</v>
      </c>
      <c r="X19" s="33">
        <v>29.734200000000001</v>
      </c>
      <c r="Y19" s="33">
        <v>27.2682</v>
      </c>
      <c r="Z19" s="33">
        <v>25.2273</v>
      </c>
    </row>
    <row r="20" spans="1:26" x14ac:dyDescent="0.25">
      <c r="A20" s="32"/>
      <c r="B20" s="54">
        <v>45790</v>
      </c>
      <c r="C20" s="33">
        <v>25.233599999999999</v>
      </c>
      <c r="D20" s="33">
        <v>24.772400000000001</v>
      </c>
      <c r="E20" s="33">
        <v>24.256399999999999</v>
      </c>
      <c r="F20" s="33">
        <v>24.212</v>
      </c>
      <c r="G20" s="33">
        <v>23.016500000000001</v>
      </c>
      <c r="H20" s="33">
        <v>19.9634</v>
      </c>
      <c r="I20" s="33">
        <v>23.571100000000001</v>
      </c>
      <c r="J20" s="33">
        <v>13.4785</v>
      </c>
      <c r="K20" s="33">
        <v>9.3218999999999994</v>
      </c>
      <c r="L20" s="33">
        <v>2.9066000000000001</v>
      </c>
      <c r="M20" s="33">
        <v>-5.4189999999999996</v>
      </c>
      <c r="N20" s="33">
        <v>9.6715999999999998</v>
      </c>
      <c r="O20" s="33">
        <v>10.1022</v>
      </c>
      <c r="P20" s="33">
        <v>156.0153</v>
      </c>
      <c r="Q20" s="33">
        <v>72.495099999999994</v>
      </c>
      <c r="R20" s="33">
        <v>9.9778000000000002</v>
      </c>
      <c r="S20" s="33">
        <v>104.50620000000001</v>
      </c>
      <c r="T20" s="33">
        <v>9.2537000000000003</v>
      </c>
      <c r="U20" s="33">
        <v>113.5069</v>
      </c>
      <c r="V20" s="33">
        <v>106.25790000000001</v>
      </c>
      <c r="W20" s="33">
        <v>22.206700000000001</v>
      </c>
      <c r="X20" s="33">
        <v>20.750399999999999</v>
      </c>
      <c r="Y20" s="33">
        <v>21.595600000000001</v>
      </c>
      <c r="Z20" s="33">
        <v>23.0901</v>
      </c>
    </row>
    <row r="21" spans="1:26" x14ac:dyDescent="0.25">
      <c r="A21" s="32"/>
      <c r="B21" s="54">
        <v>45791</v>
      </c>
      <c r="C21" s="33">
        <v>20.720300000000002</v>
      </c>
      <c r="D21" s="33">
        <v>20.734100000000002</v>
      </c>
      <c r="E21" s="33">
        <v>20.286899999999999</v>
      </c>
      <c r="F21" s="33">
        <v>19.928599999999999</v>
      </c>
      <c r="G21" s="33">
        <v>21.5335</v>
      </c>
      <c r="H21" s="33">
        <v>23.642499999999998</v>
      </c>
      <c r="I21" s="33">
        <v>28.810099999999998</v>
      </c>
      <c r="J21" s="33">
        <v>13.0091</v>
      </c>
      <c r="K21" s="33">
        <v>-2.3786</v>
      </c>
      <c r="L21" s="33">
        <v>-1.8319000000000001</v>
      </c>
      <c r="M21" s="33">
        <v>-12.4694</v>
      </c>
      <c r="N21" s="33">
        <v>-15.099399999999999</v>
      </c>
      <c r="O21" s="33">
        <v>-6.5141999999999998</v>
      </c>
      <c r="P21" s="33">
        <v>9.0922000000000001</v>
      </c>
      <c r="Q21" s="33">
        <v>9.2967999999999993</v>
      </c>
      <c r="R21" s="33">
        <v>9.7460000000000004</v>
      </c>
      <c r="S21" s="33">
        <v>9.5045999999999999</v>
      </c>
      <c r="T21" s="33">
        <v>9.5030000000000001</v>
      </c>
      <c r="U21" s="33">
        <v>21.851199999999999</v>
      </c>
      <c r="V21" s="33">
        <v>26.7117</v>
      </c>
      <c r="W21" s="33">
        <v>120.9113</v>
      </c>
      <c r="X21" s="33">
        <v>116.7752</v>
      </c>
      <c r="Y21" s="33">
        <v>18.8127</v>
      </c>
      <c r="Z21" s="33">
        <v>20.6797</v>
      </c>
    </row>
    <row r="22" spans="1:26" x14ac:dyDescent="0.25">
      <c r="A22" s="32"/>
      <c r="B22" s="54">
        <v>45792</v>
      </c>
      <c r="C22" s="33">
        <v>19.042200000000001</v>
      </c>
      <c r="D22" s="33">
        <v>19.3476</v>
      </c>
      <c r="E22" s="33">
        <v>17.475200000000001</v>
      </c>
      <c r="F22" s="33">
        <v>17.405200000000001</v>
      </c>
      <c r="G22" s="33">
        <v>16.846699999999998</v>
      </c>
      <c r="H22" s="33">
        <v>16.8569</v>
      </c>
      <c r="I22" s="33">
        <v>110.3982</v>
      </c>
      <c r="J22" s="33">
        <v>11.419</v>
      </c>
      <c r="K22" s="33">
        <v>9.1845999999999997</v>
      </c>
      <c r="L22" s="33">
        <v>1.1377999999999999</v>
      </c>
      <c r="M22" s="33">
        <v>-8.9154</v>
      </c>
      <c r="N22" s="33">
        <v>-11.9375</v>
      </c>
      <c r="O22" s="33">
        <v>-69.807299999999998</v>
      </c>
      <c r="P22" s="33">
        <v>-61.243400000000001</v>
      </c>
      <c r="Q22" s="33">
        <v>3.9533</v>
      </c>
      <c r="R22" s="33">
        <v>6.8132000000000001</v>
      </c>
      <c r="S22" s="33">
        <v>10.2346</v>
      </c>
      <c r="T22" s="33">
        <v>11.057399999999999</v>
      </c>
      <c r="U22" s="33">
        <v>24.7699</v>
      </c>
      <c r="V22" s="33">
        <v>26.241099999999999</v>
      </c>
      <c r="W22" s="33">
        <v>20.578299999999999</v>
      </c>
      <c r="X22" s="33">
        <v>18.5258</v>
      </c>
      <c r="Y22" s="33">
        <v>18.299199999999999</v>
      </c>
      <c r="Z22" s="33">
        <v>18.4558</v>
      </c>
    </row>
    <row r="23" spans="1:26" x14ac:dyDescent="0.25">
      <c r="A23" s="32"/>
      <c r="B23" s="54">
        <v>45793</v>
      </c>
      <c r="C23" s="33">
        <v>17.741800000000001</v>
      </c>
      <c r="D23" s="33">
        <v>18.423999999999999</v>
      </c>
      <c r="E23" s="33">
        <v>18.7803</v>
      </c>
      <c r="F23" s="33">
        <v>18.615100000000002</v>
      </c>
      <c r="G23" s="33">
        <v>19.572800000000001</v>
      </c>
      <c r="H23" s="33">
        <v>20.484999999999999</v>
      </c>
      <c r="I23" s="33">
        <v>20.471800000000002</v>
      </c>
      <c r="J23" s="33">
        <v>1.4047000000000001</v>
      </c>
      <c r="K23" s="33">
        <v>-4.1037999999999997</v>
      </c>
      <c r="L23" s="33">
        <v>-17.668099999999999</v>
      </c>
      <c r="M23" s="33">
        <v>1.1275999999999999</v>
      </c>
      <c r="N23" s="33">
        <v>5.4399999999999997E-2</v>
      </c>
      <c r="O23" s="33">
        <v>0.1409</v>
      </c>
      <c r="P23" s="33">
        <v>1.2209000000000001</v>
      </c>
      <c r="Q23" s="33">
        <v>5.8156999999999996</v>
      </c>
      <c r="R23" s="33">
        <v>3.1354000000000002</v>
      </c>
      <c r="S23" s="33">
        <v>10.166399999999999</v>
      </c>
      <c r="T23" s="33">
        <v>15.7112</v>
      </c>
      <c r="U23" s="33">
        <v>30.588899999999999</v>
      </c>
      <c r="V23" s="33">
        <v>29.3704</v>
      </c>
      <c r="W23" s="33">
        <v>26.980499999999999</v>
      </c>
      <c r="X23" s="33">
        <v>25.971499999999999</v>
      </c>
      <c r="Y23" s="33">
        <v>29.674199999999999</v>
      </c>
      <c r="Z23" s="33">
        <v>28.819199999999999</v>
      </c>
    </row>
    <row r="24" spans="1:26" x14ac:dyDescent="0.25">
      <c r="A24" s="32"/>
      <c r="B24" s="54">
        <v>45794</v>
      </c>
      <c r="C24" s="33">
        <v>29.410900000000002</v>
      </c>
      <c r="D24" s="33">
        <v>26.1586</v>
      </c>
      <c r="E24" s="33">
        <v>22.383800000000001</v>
      </c>
      <c r="F24" s="33">
        <v>25.1889</v>
      </c>
      <c r="G24" s="33">
        <v>28.101700000000001</v>
      </c>
      <c r="H24" s="33">
        <v>26.568899999999999</v>
      </c>
      <c r="I24" s="33">
        <v>13.8971</v>
      </c>
      <c r="J24" s="33">
        <v>2.2711000000000001</v>
      </c>
      <c r="K24" s="33">
        <v>8.9908000000000001</v>
      </c>
      <c r="L24" s="33">
        <v>-40.794400000000003</v>
      </c>
      <c r="M24" s="33">
        <v>-4.6810999999999998</v>
      </c>
      <c r="N24" s="33">
        <v>-3.7812999999999999</v>
      </c>
      <c r="O24" s="33">
        <v>-3.5806</v>
      </c>
      <c r="P24" s="33">
        <v>-3.7616999999999998</v>
      </c>
      <c r="Q24" s="33">
        <v>-4.6634000000000002</v>
      </c>
      <c r="R24" s="33">
        <v>-2.7513999999999998</v>
      </c>
      <c r="S24" s="33">
        <v>-0.84560000000000002</v>
      </c>
      <c r="T24" s="33">
        <v>4.3010000000000002</v>
      </c>
      <c r="U24" s="33">
        <v>17.292400000000001</v>
      </c>
      <c r="V24" s="33">
        <v>19.543299999999999</v>
      </c>
      <c r="W24" s="33">
        <v>21.873000000000001</v>
      </c>
      <c r="X24" s="33">
        <v>23.451499999999999</v>
      </c>
      <c r="Y24" s="33">
        <v>20.9346</v>
      </c>
      <c r="Z24" s="33">
        <v>20.438300000000002</v>
      </c>
    </row>
    <row r="25" spans="1:26" x14ac:dyDescent="0.25">
      <c r="A25" s="32"/>
      <c r="B25" s="54">
        <v>45795</v>
      </c>
      <c r="C25" s="33">
        <v>14.06</v>
      </c>
      <c r="D25" s="33">
        <v>11.8383</v>
      </c>
      <c r="E25" s="33">
        <v>11.189</v>
      </c>
      <c r="F25" s="33">
        <v>12.486800000000001</v>
      </c>
      <c r="G25" s="33">
        <v>16.4709</v>
      </c>
      <c r="H25" s="33">
        <v>15.4983</v>
      </c>
      <c r="I25" s="33">
        <v>14.0426</v>
      </c>
      <c r="J25" s="33">
        <v>-10.1907</v>
      </c>
      <c r="K25" s="33">
        <v>-18.9529</v>
      </c>
      <c r="L25" s="33">
        <v>-24.564800000000002</v>
      </c>
      <c r="M25" s="33">
        <v>-26.569299999999998</v>
      </c>
      <c r="N25" s="33">
        <v>-28.1785</v>
      </c>
      <c r="O25" s="33">
        <v>-29.687000000000001</v>
      </c>
      <c r="P25" s="33">
        <v>-31.913900000000002</v>
      </c>
      <c r="Q25" s="33">
        <v>-30.345400000000001</v>
      </c>
      <c r="R25" s="33">
        <v>-22.879200000000001</v>
      </c>
      <c r="S25" s="33">
        <v>-14.9703</v>
      </c>
      <c r="T25" s="33">
        <v>-11.6373</v>
      </c>
      <c r="U25" s="33">
        <v>17.1982</v>
      </c>
      <c r="V25" s="33">
        <v>21.739799999999999</v>
      </c>
      <c r="W25" s="33">
        <v>20.7498</v>
      </c>
      <c r="X25" s="33">
        <v>14.4407</v>
      </c>
      <c r="Y25" s="33">
        <v>16.628399999999999</v>
      </c>
      <c r="Z25" s="33">
        <v>13.676</v>
      </c>
    </row>
    <row r="26" spans="1:26" x14ac:dyDescent="0.25">
      <c r="A26" s="32"/>
      <c r="B26" s="54">
        <v>45796</v>
      </c>
      <c r="C26" s="33">
        <v>17.8979</v>
      </c>
      <c r="D26" s="33">
        <v>18.247199999999999</v>
      </c>
      <c r="E26" s="33">
        <v>11.864000000000001</v>
      </c>
      <c r="F26" s="33">
        <v>13.851800000000001</v>
      </c>
      <c r="G26" s="33">
        <v>19.504899999999999</v>
      </c>
      <c r="H26" s="33">
        <v>19.4758</v>
      </c>
      <c r="I26" s="33">
        <v>16.805</v>
      </c>
      <c r="J26" s="33">
        <v>0.83189999999999997</v>
      </c>
      <c r="K26" s="33">
        <v>-1.7119</v>
      </c>
      <c r="L26" s="33">
        <v>-2.2831000000000001</v>
      </c>
      <c r="M26" s="33">
        <v>-7.3597999999999999</v>
      </c>
      <c r="N26" s="33">
        <v>-7.6125999999999996</v>
      </c>
      <c r="O26" s="33">
        <v>-8.8358000000000008</v>
      </c>
      <c r="P26" s="33">
        <v>-7.93</v>
      </c>
      <c r="Q26" s="33">
        <v>-14.5753</v>
      </c>
      <c r="R26" s="33">
        <v>-14.4937</v>
      </c>
      <c r="S26" s="33">
        <v>-14.911099999999999</v>
      </c>
      <c r="T26" s="33">
        <v>-6.9614000000000003</v>
      </c>
      <c r="U26" s="33">
        <v>18.124700000000001</v>
      </c>
      <c r="V26" s="33">
        <v>28.880500000000001</v>
      </c>
      <c r="W26" s="33">
        <v>27.232199999999999</v>
      </c>
      <c r="X26" s="33">
        <v>24.295100000000001</v>
      </c>
      <c r="Y26" s="33">
        <v>29.7334</v>
      </c>
      <c r="Z26" s="33">
        <v>24.2361</v>
      </c>
    </row>
    <row r="27" spans="1:26" x14ac:dyDescent="0.25">
      <c r="A27" s="32"/>
      <c r="B27" s="54">
        <v>45797</v>
      </c>
      <c r="C27" s="33">
        <v>26.184899999999999</v>
      </c>
      <c r="D27" s="33">
        <v>26.946899999999999</v>
      </c>
      <c r="E27" s="33">
        <v>25.299399999999999</v>
      </c>
      <c r="F27" s="33">
        <v>26.244700000000002</v>
      </c>
      <c r="G27" s="33">
        <v>25.176400000000001</v>
      </c>
      <c r="H27" s="33">
        <v>36.8705</v>
      </c>
      <c r="I27" s="33">
        <v>26.634</v>
      </c>
      <c r="J27" s="33">
        <v>3.5223</v>
      </c>
      <c r="K27" s="33">
        <v>0.27700000000000002</v>
      </c>
      <c r="L27" s="33">
        <v>-0.26690000000000003</v>
      </c>
      <c r="M27" s="33">
        <v>-3.125</v>
      </c>
      <c r="N27" s="33">
        <v>-4.7239000000000004</v>
      </c>
      <c r="O27" s="33">
        <v>-6.4391999999999996</v>
      </c>
      <c r="P27" s="33">
        <v>-5.4950000000000001</v>
      </c>
      <c r="Q27" s="33">
        <v>-4.5305999999999997</v>
      </c>
      <c r="R27" s="33">
        <v>3.7056</v>
      </c>
      <c r="S27" s="33">
        <v>5.1504000000000003</v>
      </c>
      <c r="T27" s="33">
        <v>13.426399999999999</v>
      </c>
      <c r="U27" s="33">
        <v>38.420200000000001</v>
      </c>
      <c r="V27" s="33">
        <v>40.4176</v>
      </c>
      <c r="W27" s="33">
        <v>30.319400000000002</v>
      </c>
      <c r="X27" s="33">
        <v>26.3598</v>
      </c>
      <c r="Y27" s="33">
        <v>32.621600000000001</v>
      </c>
      <c r="Z27" s="33">
        <v>28.581700000000001</v>
      </c>
    </row>
    <row r="28" spans="1:26" x14ac:dyDescent="0.25">
      <c r="A28" s="32"/>
      <c r="B28" s="54">
        <v>45798</v>
      </c>
      <c r="C28" s="33">
        <v>27.1614</v>
      </c>
      <c r="D28" s="33">
        <v>26.4437</v>
      </c>
      <c r="E28" s="33">
        <v>26.209099999999999</v>
      </c>
      <c r="F28" s="33">
        <v>26.448899999999998</v>
      </c>
      <c r="G28" s="33">
        <v>24.421399999999998</v>
      </c>
      <c r="H28" s="33">
        <v>26.537299999999998</v>
      </c>
      <c r="I28" s="33">
        <v>22.2699</v>
      </c>
      <c r="J28" s="33">
        <v>15.2179</v>
      </c>
      <c r="K28" s="33">
        <v>10.7913</v>
      </c>
      <c r="L28" s="33">
        <v>13.2271</v>
      </c>
      <c r="M28" s="33">
        <v>12.9838</v>
      </c>
      <c r="N28" s="33">
        <v>15.4641</v>
      </c>
      <c r="O28" s="33">
        <v>16.295000000000002</v>
      </c>
      <c r="P28" s="33">
        <v>738.5335</v>
      </c>
      <c r="Q28" s="33">
        <v>17.229099999999999</v>
      </c>
      <c r="R28" s="33">
        <v>17.788799999999998</v>
      </c>
      <c r="S28" s="33">
        <v>17.6569</v>
      </c>
      <c r="T28" s="33">
        <v>22.312899999999999</v>
      </c>
      <c r="U28" s="33">
        <v>36.256500000000003</v>
      </c>
      <c r="V28" s="33">
        <v>45.932400000000001</v>
      </c>
      <c r="W28" s="33">
        <v>35.679000000000002</v>
      </c>
      <c r="X28" s="33">
        <v>35.418599999999998</v>
      </c>
      <c r="Y28" s="33">
        <v>32.2044</v>
      </c>
      <c r="Z28" s="33">
        <v>29.2804</v>
      </c>
    </row>
    <row r="29" spans="1:26" x14ac:dyDescent="0.25">
      <c r="A29" s="32"/>
      <c r="B29" s="54">
        <v>45799</v>
      </c>
      <c r="C29" s="33">
        <v>29.017299999999999</v>
      </c>
      <c r="D29" s="33">
        <v>29.488900000000001</v>
      </c>
      <c r="E29" s="33">
        <v>28.950199999999999</v>
      </c>
      <c r="F29" s="33">
        <v>28.588999999999999</v>
      </c>
      <c r="G29" s="33">
        <v>30.0624</v>
      </c>
      <c r="H29" s="33">
        <v>36.874099999999999</v>
      </c>
      <c r="I29" s="33">
        <v>24.5868</v>
      </c>
      <c r="J29" s="33">
        <v>9.5989000000000004</v>
      </c>
      <c r="K29" s="33">
        <v>2.1892999999999998</v>
      </c>
      <c r="L29" s="33">
        <v>3.8340999999999998</v>
      </c>
      <c r="M29" s="33">
        <v>5.343</v>
      </c>
      <c r="N29" s="33">
        <v>476.09550000000002</v>
      </c>
      <c r="O29" s="33">
        <v>8.5427999999999997</v>
      </c>
      <c r="P29" s="33">
        <v>6.3914</v>
      </c>
      <c r="Q29" s="33">
        <v>7.2458999999999998</v>
      </c>
      <c r="R29" s="33">
        <v>12.076700000000001</v>
      </c>
      <c r="S29" s="33">
        <v>10.837</v>
      </c>
      <c r="T29" s="33">
        <v>185.63</v>
      </c>
      <c r="U29" s="33">
        <v>526.39760000000001</v>
      </c>
      <c r="V29" s="33">
        <v>81.249799999999993</v>
      </c>
      <c r="W29" s="33">
        <v>25.170400000000001</v>
      </c>
      <c r="X29" s="33">
        <v>23.949400000000001</v>
      </c>
      <c r="Y29" s="33">
        <v>24.164899999999999</v>
      </c>
      <c r="Z29" s="33">
        <v>25.9038</v>
      </c>
    </row>
    <row r="30" spans="1:26" x14ac:dyDescent="0.25">
      <c r="A30" s="32"/>
      <c r="B30" s="54">
        <v>45800</v>
      </c>
      <c r="C30" s="33">
        <v>25.907800000000002</v>
      </c>
      <c r="D30" s="33">
        <v>26.648199999999999</v>
      </c>
      <c r="E30" s="33">
        <v>27.404900000000001</v>
      </c>
      <c r="F30" s="33">
        <v>26.850899999999999</v>
      </c>
      <c r="G30" s="33">
        <v>29.223299999999998</v>
      </c>
      <c r="H30" s="33">
        <v>29.224299999999999</v>
      </c>
      <c r="I30" s="33">
        <v>19.340499999999999</v>
      </c>
      <c r="J30" s="33">
        <v>6.859</v>
      </c>
      <c r="K30" s="33">
        <v>3.6412</v>
      </c>
      <c r="L30" s="33">
        <v>2.4140999999999999</v>
      </c>
      <c r="M30" s="33">
        <v>2.4064999999999999</v>
      </c>
      <c r="N30" s="33">
        <v>2.6326000000000001</v>
      </c>
      <c r="O30" s="33">
        <v>2.3243</v>
      </c>
      <c r="P30" s="33">
        <v>293.81650000000002</v>
      </c>
      <c r="Q30" s="33">
        <v>36.161900000000003</v>
      </c>
      <c r="R30" s="33">
        <v>12.3062</v>
      </c>
      <c r="S30" s="33">
        <v>7.6338999999999997</v>
      </c>
      <c r="T30" s="33">
        <v>211.04230000000001</v>
      </c>
      <c r="U30" s="33">
        <v>43.178400000000003</v>
      </c>
      <c r="V30" s="33">
        <v>30.313300000000002</v>
      </c>
      <c r="W30" s="33">
        <v>38.559199999999997</v>
      </c>
      <c r="X30" s="33">
        <v>88.770799999999994</v>
      </c>
      <c r="Y30" s="33">
        <v>70.203999999999994</v>
      </c>
      <c r="Z30" s="33">
        <v>61.632399999999997</v>
      </c>
    </row>
    <row r="31" spans="1:26" x14ac:dyDescent="0.25">
      <c r="A31" s="32"/>
      <c r="B31" s="54">
        <v>45801</v>
      </c>
      <c r="C31" s="33">
        <v>49.461599999999997</v>
      </c>
      <c r="D31" s="33">
        <v>20.372</v>
      </c>
      <c r="E31" s="33">
        <v>20.672999999999998</v>
      </c>
      <c r="F31" s="33">
        <v>21.786200000000001</v>
      </c>
      <c r="G31" s="33">
        <v>24.211300000000001</v>
      </c>
      <c r="H31" s="33">
        <v>50.654600000000002</v>
      </c>
      <c r="I31" s="33">
        <v>64.180199999999999</v>
      </c>
      <c r="J31" s="33">
        <v>50.332700000000003</v>
      </c>
      <c r="K31" s="33">
        <v>26.799900000000001</v>
      </c>
      <c r="L31" s="33">
        <v>27.893899999999999</v>
      </c>
      <c r="M31" s="33">
        <v>15.2182</v>
      </c>
      <c r="N31" s="33">
        <v>18.209099999999999</v>
      </c>
      <c r="O31" s="33">
        <v>16.189</v>
      </c>
      <c r="P31" s="33">
        <v>16.2742</v>
      </c>
      <c r="Q31" s="33">
        <v>19.184699999999999</v>
      </c>
      <c r="R31" s="33">
        <v>22.962</v>
      </c>
      <c r="S31" s="33">
        <v>23.991399999999999</v>
      </c>
      <c r="T31" s="33">
        <v>29.531199999999998</v>
      </c>
      <c r="U31" s="33">
        <v>107.8933</v>
      </c>
      <c r="V31" s="33">
        <v>113.2334</v>
      </c>
      <c r="W31" s="33">
        <v>112.476</v>
      </c>
      <c r="X31" s="33">
        <v>62.401200000000003</v>
      </c>
      <c r="Y31" s="33">
        <v>69.543099999999995</v>
      </c>
      <c r="Z31" s="33">
        <v>46.035600000000002</v>
      </c>
    </row>
    <row r="32" spans="1:26" x14ac:dyDescent="0.25">
      <c r="A32" s="32"/>
      <c r="B32" s="54">
        <v>45802</v>
      </c>
      <c r="C32" s="33">
        <v>38.0291</v>
      </c>
      <c r="D32" s="33">
        <v>22.013400000000001</v>
      </c>
      <c r="E32" s="33">
        <v>11.852600000000001</v>
      </c>
      <c r="F32" s="33">
        <v>12.4956</v>
      </c>
      <c r="G32" s="33">
        <v>10.914099999999999</v>
      </c>
      <c r="H32" s="33">
        <v>5.4728000000000003</v>
      </c>
      <c r="I32" s="33">
        <v>20.900300000000001</v>
      </c>
      <c r="J32" s="33">
        <v>0.89049999999999996</v>
      </c>
      <c r="K32" s="33">
        <v>-9.7607999999999997</v>
      </c>
      <c r="L32" s="33">
        <v>5.0397999999999996</v>
      </c>
      <c r="M32" s="33">
        <v>8.6326000000000001</v>
      </c>
      <c r="N32" s="33">
        <v>22.5778</v>
      </c>
      <c r="O32" s="33">
        <v>25.682700000000001</v>
      </c>
      <c r="P32" s="33">
        <v>21.627600000000001</v>
      </c>
      <c r="Q32" s="33">
        <v>27.206800000000001</v>
      </c>
      <c r="R32" s="33">
        <v>38.446100000000001</v>
      </c>
      <c r="S32" s="33">
        <v>24.134399999999999</v>
      </c>
      <c r="T32" s="33">
        <v>42.300600000000003</v>
      </c>
      <c r="U32" s="33">
        <v>90.036299999999997</v>
      </c>
      <c r="V32" s="33">
        <v>69.157300000000006</v>
      </c>
      <c r="W32" s="33">
        <v>102.8338</v>
      </c>
      <c r="X32" s="33">
        <v>42.284300000000002</v>
      </c>
      <c r="Y32" s="33">
        <v>47.276000000000003</v>
      </c>
      <c r="Z32" s="33">
        <v>17.488800000000001</v>
      </c>
    </row>
    <row r="33" spans="2:28" x14ac:dyDescent="0.25">
      <c r="B33" s="54">
        <v>45803</v>
      </c>
      <c r="C33" s="33">
        <v>18.303899999999999</v>
      </c>
      <c r="D33" s="33">
        <v>17.5032</v>
      </c>
      <c r="E33" s="33">
        <v>14.9123</v>
      </c>
      <c r="F33" s="33">
        <v>15.876099999999999</v>
      </c>
      <c r="G33" s="33">
        <v>18.226400000000002</v>
      </c>
      <c r="H33" s="33">
        <v>12.593299999999999</v>
      </c>
      <c r="I33" s="33">
        <v>9.7809000000000008</v>
      </c>
      <c r="J33" s="33">
        <v>-14.529</v>
      </c>
      <c r="K33" s="33">
        <v>-14.1999</v>
      </c>
      <c r="L33" s="33">
        <v>-13.3034</v>
      </c>
      <c r="M33" s="33">
        <v>-11.2178</v>
      </c>
      <c r="N33" s="33">
        <v>-13.0594</v>
      </c>
      <c r="O33" s="33">
        <v>-14.336399999999999</v>
      </c>
      <c r="P33" s="33">
        <v>-12.1134</v>
      </c>
      <c r="Q33" s="33">
        <v>-6.6767000000000003</v>
      </c>
      <c r="R33" s="33">
        <v>-5.2934000000000001</v>
      </c>
      <c r="S33" s="33">
        <v>-1.0224</v>
      </c>
      <c r="T33" s="33">
        <v>9.9106000000000005</v>
      </c>
      <c r="U33" s="33">
        <v>28.811199999999999</v>
      </c>
      <c r="V33" s="33">
        <v>28.178100000000001</v>
      </c>
      <c r="W33" s="33">
        <v>26.1218</v>
      </c>
      <c r="X33" s="33">
        <v>27.207599999999999</v>
      </c>
      <c r="Y33" s="33">
        <v>24.598199999999999</v>
      </c>
      <c r="Z33" s="33">
        <v>24.225899999999999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sheetPr codeName="Sheet7"/>
  <dimension ref="A1:U35"/>
  <sheetViews>
    <sheetView topLeftCell="C1" workbookViewId="0">
      <selection activeCell="K12" sqref="K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sheetPr codeName="Sheet8"/>
  <dimension ref="A1:O745"/>
  <sheetViews>
    <sheetView workbookViewId="0">
      <selection activeCell="J3" sqref="J3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sheetPr codeName="Sheet9"/>
  <dimension ref="A1:AD65"/>
  <sheetViews>
    <sheetView workbookViewId="0">
      <selection activeCell="O10" sqref="O10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sheetPr codeName="Sheet10"/>
  <dimension ref="A1:U35"/>
  <sheetViews>
    <sheetView workbookViewId="0">
      <selection activeCell="O27" sqref="O27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sheetPr codeName="Sheet11"/>
  <dimension ref="A1:O721"/>
  <sheetViews>
    <sheetView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sheetPr codeName="Sheet12"/>
  <dimension ref="A1:AD65"/>
  <sheetViews>
    <sheetView workbookViewId="0">
      <selection activeCell="J21" sqref="J21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sheetPr codeName="Sheet13"/>
  <dimension ref="A1:U35"/>
  <sheetViews>
    <sheetView workbookViewId="0">
      <selection activeCell="O12" sqref="O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sheetPr codeName="Sheet14"/>
  <dimension ref="A1:O721"/>
  <sheetViews>
    <sheetView workbookViewId="0">
      <selection activeCell="F23" sqref="F2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sheetPr codeName="Sheet15"/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38" priority="1" operator="greaterThan">
      <formula>100</formula>
    </cfRule>
  </conditionalFormatting>
  <conditionalFormatting sqref="AA34:AC64 B35:Z65">
    <cfRule type="containsText" dxfId="37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sheetPr codeName="Sheet16"/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sheetPr codeName="Sheet17"/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sheetPr codeName="Sheet18"/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sheetPr codeName="Sheet19"/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sheetPr codeName="Sheet20"/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sheetPr codeName="Sheet21"/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sheetPr codeName="Sheet22"/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2.3332150208623077E-2</v>
      </c>
      <c r="H10" s="42"/>
      <c r="I10" s="8">
        <f>'[27]Average Pricing'!J3</f>
        <v>0</v>
      </c>
      <c r="J10" s="42"/>
      <c r="K10" s="8">
        <f>'[27]Average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sheetPr codeName="Sheet23"/>
  <dimension ref="A1:O721"/>
  <sheetViews>
    <sheetView topLeftCell="B1"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Row],[Month]]&gt;4,RTO__39[[#This Row],[Month]]&lt;9,RTO__39[[#This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Row],[Month]]&gt;4,RTO__39[[#This Row],[Month]]&lt;9,RTO__39[[#This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Row],[Month]]&gt;4,RTO__39[[#This Row],[Month]]&lt;9,RTO__39[[#This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Row],[Month]]&gt;4,RTO__39[[#This Row],[Month]]&lt;9,RTO__39[[#This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Row],[Month]]&gt;4,RTO__39[[#This Row],[Month]]&lt;9,RTO__39[[#This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Row],[Month]]&gt;4,RTO__39[[#This Row],[Month]]&lt;9,RTO__39[[#This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Row],[Month]]&gt;4,RTO__39[[#This Row],[Month]]&lt;9,RTO__39[[#This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Row],[Month]]&gt;4,RTO__39[[#This Row],[Month]]&lt;9,RTO__39[[#This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Row],[Month]]&gt;4,RTO__39[[#This Row],[Month]]&lt;9,RTO__39[[#This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Row],[Month]]&gt;4,RTO__39[[#This Row],[Month]]&lt;9,RTO__39[[#This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Row],[Month]]&gt;4,RTO__39[[#This Row],[Month]]&lt;9,RTO__39[[#This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Row],[Month]]&gt;4,RTO__39[[#This Row],[Month]]&lt;9,RTO__39[[#This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Row],[Month]]&gt;4,RTO__39[[#This Row],[Month]]&lt;9,RTO__39[[#This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Row],[Month]]&gt;4,RTO__39[[#This Row],[Month]]&lt;9,RTO__39[[#This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Row],[Month]]&gt;4,RTO__39[[#This Row],[Month]]&lt;9,RTO__39[[#This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Row],[Month]]&gt;4,RTO__39[[#This Row],[Month]]&lt;9,RTO__39[[#This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Row],[Month]]&gt;4,RTO__39[[#This Row],[Month]]&lt;9,RTO__39[[#This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Row],[Month]]&gt;4,RTO__39[[#This Row],[Month]]&lt;9,RTO__39[[#This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Row],[Month]]&gt;4,RTO__39[[#This Row],[Month]]&lt;9,RTO__39[[#This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Row],[Month]]&gt;4,RTO__39[[#This Row],[Month]]&lt;9,RTO__39[[#This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Row],[Month]]&gt;4,RTO__39[[#This Row],[Month]]&lt;9,RTO__39[[#This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Row],[Month]]&gt;4,RTO__39[[#This Row],[Month]]&lt;9,RTO__39[[#This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Row],[Month]]&gt;4,RTO__39[[#This Row],[Month]]&lt;9,RTO__39[[#This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Row],[Month]]&gt;4,RTO__39[[#This Row],[Month]]&lt;9,RTO__39[[#This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Row],[Month]]&gt;4,RTO__39[[#This Row],[Month]]&lt;9,RTO__39[[#This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Row],[Month]]&gt;4,RTO__39[[#This Row],[Month]]&lt;9,RTO__39[[#This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Row],[Month]]&gt;4,RTO__39[[#This Row],[Month]]&lt;9,RTO__39[[#This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Row],[Month]]&gt;4,RTO__39[[#This Row],[Month]]&lt;9,RTO__39[[#This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Row],[Month]]&gt;4,RTO__39[[#This Row],[Month]]&lt;9,RTO__39[[#This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Row],[Month]]&gt;4,RTO__39[[#This Row],[Month]]&lt;9,RTO__39[[#This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Row],[Month]]&gt;4,RTO__39[[#This Row],[Month]]&lt;9,RTO__39[[#This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Row],[Month]]&gt;4,RTO__39[[#This Row],[Month]]&lt;9,RTO__39[[#This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Row],[Month]]&gt;4,RTO__39[[#This Row],[Month]]&lt;9,RTO__39[[#This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Row],[Month]]&gt;4,RTO__39[[#This Row],[Month]]&lt;9,RTO__39[[#This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Row],[Month]]&gt;4,RTO__39[[#This Row],[Month]]&lt;9,RTO__39[[#This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Row],[Month]]&gt;4,RTO__39[[#This Row],[Month]]&lt;9,RTO__39[[#This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Row],[Month]]&gt;4,RTO__39[[#This Row],[Month]]&lt;9,RTO__39[[#This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Row],[Month]]&gt;4,RTO__39[[#This Row],[Month]]&lt;9,RTO__39[[#This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Row],[Month]]&gt;4,RTO__39[[#This Row],[Month]]&lt;9,RTO__39[[#This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Row],[Month]]&gt;4,RTO__39[[#This Row],[Month]]&lt;9,RTO__39[[#This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Row],[Month]]&gt;4,RTO__39[[#This Row],[Month]]&lt;9,RTO__39[[#This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Row],[Month]]&gt;4,RTO__39[[#This Row],[Month]]&lt;9,RTO__39[[#This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Row],[Month]]&gt;4,RTO__39[[#This Row],[Month]]&lt;9,RTO__39[[#This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Row],[Month]]&gt;4,RTO__39[[#This Row],[Month]]&lt;9,RTO__39[[#This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Row],[Month]]&gt;4,RTO__39[[#This Row],[Month]]&lt;9,RTO__39[[#This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Row],[Month]]&gt;4,RTO__39[[#This Row],[Month]]&lt;9,RTO__39[[#This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Row],[Month]]&gt;4,RTO__39[[#This Row],[Month]]&lt;9,RTO__39[[#This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Row],[Month]]&gt;4,RTO__39[[#This Row],[Month]]&lt;9,RTO__39[[#This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Row],[Month]]&gt;4,RTO__39[[#This Row],[Month]]&lt;9,RTO__39[[#This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Row],[Month]]&gt;4,RTO__39[[#This Row],[Month]]&lt;9,RTO__39[[#This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Row],[Month]]&gt;4,RTO__39[[#This Row],[Month]]&lt;9,RTO__39[[#This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Row],[Month]]&gt;4,RTO__39[[#This Row],[Month]]&lt;9,RTO__39[[#This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Row],[Month]]&gt;4,RTO__39[[#This Row],[Month]]&lt;9,RTO__39[[#This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Row],[Month]]&gt;4,RTO__39[[#This Row],[Month]]&lt;9,RTO__39[[#This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Row],[Month]]&gt;4,RTO__39[[#This Row],[Month]]&lt;9,RTO__39[[#This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Row],[Month]]&gt;4,RTO__39[[#This Row],[Month]]&lt;9,RTO__39[[#This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Row],[Month]]&gt;4,RTO__39[[#This Row],[Month]]&lt;9,RTO__39[[#This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Row],[Month]]&gt;4,RTO__39[[#This Row],[Month]]&lt;9,RTO__39[[#This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Row],[Month]]&gt;4,RTO__39[[#This Row],[Month]]&lt;9,RTO__39[[#This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Row],[Month]]&gt;4,RTO__39[[#This Row],[Month]]&lt;9,RTO__39[[#This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Row],[Month]]&gt;4,RTO__39[[#This Row],[Month]]&lt;9,RTO__39[[#This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Row],[Month]]&gt;4,RTO__39[[#This Row],[Month]]&lt;9,RTO__39[[#This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Row],[Month]]&gt;4,RTO__39[[#This Row],[Month]]&lt;9,RTO__39[[#This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Row],[Month]]&gt;4,RTO__39[[#This Row],[Month]]&lt;9,RTO__39[[#This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Row],[Month]]&gt;4,RTO__39[[#This Row],[Month]]&lt;9,RTO__39[[#This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Row],[Month]]&gt;4,RTO__39[[#This Row],[Month]]&lt;9,RTO__39[[#This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Row],[Month]]&gt;4,RTO__39[[#This Row],[Month]]&lt;9,RTO__39[[#This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Row],[Month]]&gt;4,RTO__39[[#This Row],[Month]]&lt;9,RTO__39[[#This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Row],[Month]]&gt;4,RTO__39[[#This Row],[Month]]&lt;9,RTO__39[[#This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Row],[Month]]&gt;4,RTO__39[[#This Row],[Month]]&lt;9,RTO__39[[#This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Row],[Month]]&gt;4,RTO__39[[#This Row],[Month]]&lt;9,RTO__39[[#This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Row],[Month]]&gt;4,RTO__39[[#This Row],[Month]]&lt;9,RTO__39[[#This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Row],[Month]]&gt;4,RTO__39[[#This Row],[Month]]&lt;9,RTO__39[[#This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Row],[Month]]&gt;4,RTO__39[[#This Row],[Month]]&lt;9,RTO__39[[#This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Row],[Month]]&gt;4,RTO__39[[#This Row],[Month]]&lt;9,RTO__39[[#This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Row],[Month]]&gt;4,RTO__39[[#This Row],[Month]]&lt;9,RTO__39[[#This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Row],[Month]]&gt;4,RTO__39[[#This Row],[Month]]&lt;9,RTO__39[[#This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Row],[Month]]&gt;4,RTO__39[[#This Row],[Month]]&lt;9,RTO__39[[#This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Row],[Month]]&gt;4,RTO__39[[#This Row],[Month]]&lt;9,RTO__39[[#This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Row],[Month]]&gt;4,RTO__39[[#This Row],[Month]]&lt;9,RTO__39[[#This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Row],[Month]]&gt;4,RTO__39[[#This Row],[Month]]&lt;9,RTO__39[[#This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Row],[Month]]&gt;4,RTO__39[[#This Row],[Month]]&lt;9,RTO__39[[#This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Row],[Month]]&gt;4,RTO__39[[#This Row],[Month]]&lt;9,RTO__39[[#This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Row],[Month]]&gt;4,RTO__39[[#This Row],[Month]]&lt;9,RTO__39[[#This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Row],[Month]]&gt;4,RTO__39[[#This Row],[Month]]&lt;9,RTO__39[[#This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Row],[Month]]&gt;4,RTO__39[[#This Row],[Month]]&lt;9,RTO__39[[#This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Row],[Month]]&gt;4,RTO__39[[#This Row],[Month]]&lt;9,RTO__39[[#This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Row],[Month]]&gt;4,RTO__39[[#This Row],[Month]]&lt;9,RTO__39[[#This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Row],[Month]]&gt;4,RTO__39[[#This Row],[Month]]&lt;9,RTO__39[[#This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Row],[Month]]&gt;4,RTO__39[[#This Row],[Month]]&lt;9,RTO__39[[#This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Row],[Month]]&gt;4,RTO__39[[#This Row],[Month]]&lt;9,RTO__39[[#This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Row],[Month]]&gt;4,RTO__39[[#This Row],[Month]]&lt;9,RTO__39[[#This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Row],[Month]]&gt;4,RTO__39[[#This Row],[Month]]&lt;9,RTO__39[[#This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Row],[Month]]&gt;4,RTO__39[[#This Row],[Month]]&lt;9,RTO__39[[#This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Row],[Month]]&gt;4,RTO__39[[#This Row],[Month]]&lt;9,RTO__39[[#This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Row],[Month]]&gt;4,RTO__39[[#This Row],[Month]]&lt;9,RTO__39[[#This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Row],[Month]]&gt;4,RTO__39[[#This Row],[Month]]&lt;9,RTO__39[[#This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Row],[Month]]&gt;4,RTO__39[[#This Row],[Month]]&lt;9,RTO__39[[#This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Row],[Month]]&gt;4,RTO__39[[#This Row],[Month]]&lt;9,RTO__39[[#This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Row],[Month]]&gt;4,RTO__39[[#This Row],[Month]]&lt;9,RTO__39[[#This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Row],[Month]]&gt;4,RTO__39[[#This Row],[Month]]&lt;9,RTO__39[[#This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Row],[Month]]&gt;4,RTO__39[[#This Row],[Month]]&lt;9,RTO__39[[#This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Row],[Month]]&gt;4,RTO__39[[#This Row],[Month]]&lt;9,RTO__39[[#This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Row],[Month]]&gt;4,RTO__39[[#This Row],[Month]]&lt;9,RTO__39[[#This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Row],[Month]]&gt;4,RTO__39[[#This Row],[Month]]&lt;9,RTO__39[[#This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Row],[Month]]&gt;4,RTO__39[[#This Row],[Month]]&lt;9,RTO__39[[#This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Row],[Month]]&gt;4,RTO__39[[#This Row],[Month]]&lt;9,RTO__39[[#This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Row],[Month]]&gt;4,RTO__39[[#This Row],[Month]]&lt;9,RTO__39[[#This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Row],[Month]]&gt;4,RTO__39[[#This Row],[Month]]&lt;9,RTO__39[[#This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Row],[Month]]&gt;4,RTO__39[[#This Row],[Month]]&lt;9,RTO__39[[#This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Row],[Month]]&gt;4,RTO__39[[#This Row],[Month]]&lt;9,RTO__39[[#This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Row],[Month]]&gt;4,RTO__39[[#This Row],[Month]]&lt;9,RTO__39[[#This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Row],[Month]]&gt;4,RTO__39[[#This Row],[Month]]&lt;9,RTO__39[[#This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Row],[Month]]&gt;4,RTO__39[[#This Row],[Month]]&lt;9,RTO__39[[#This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Row],[Month]]&gt;4,RTO__39[[#This Row],[Month]]&lt;9,RTO__39[[#This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Row],[Month]]&gt;4,RTO__39[[#This Row],[Month]]&lt;9,RTO__39[[#This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Row],[Month]]&gt;4,RTO__39[[#This Row],[Month]]&lt;9,RTO__39[[#This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Row],[Month]]&gt;4,RTO__39[[#This Row],[Month]]&lt;9,RTO__39[[#This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Row],[Month]]&gt;4,RTO__39[[#This Row],[Month]]&lt;9,RTO__39[[#This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Row],[Month]]&gt;4,RTO__39[[#This Row],[Month]]&lt;9,RTO__39[[#This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Row],[Month]]&gt;4,RTO__39[[#This Row],[Month]]&lt;9,RTO__39[[#This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Row],[Month]]&gt;4,RTO__39[[#This Row],[Month]]&lt;9,RTO__39[[#This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Row],[Month]]&gt;4,RTO__39[[#This Row],[Month]]&lt;9,RTO__39[[#This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Row],[Month]]&gt;4,RTO__39[[#This Row],[Month]]&lt;9,RTO__39[[#This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Row],[Month]]&gt;4,RTO__39[[#This Row],[Month]]&lt;9,RTO__39[[#This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Row],[Month]]&gt;4,RTO__39[[#This Row],[Month]]&lt;9,RTO__39[[#This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Row],[Month]]&gt;4,RTO__39[[#This Row],[Month]]&lt;9,RTO__39[[#This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Row],[Month]]&gt;4,RTO__39[[#This Row],[Month]]&lt;9,RTO__39[[#This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Row],[Month]]&gt;4,RTO__39[[#This Row],[Month]]&lt;9,RTO__39[[#This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Row],[Month]]&gt;4,RTO__39[[#This Row],[Month]]&lt;9,RTO__39[[#This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Row],[Month]]&gt;4,RTO__39[[#This Row],[Month]]&lt;9,RTO__39[[#This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Row],[Month]]&gt;4,RTO__39[[#This Row],[Month]]&lt;9,RTO__39[[#This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Row],[Month]]&gt;4,RTO__39[[#This Row],[Month]]&lt;9,RTO__39[[#This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Row],[Month]]&gt;4,RTO__39[[#This Row],[Month]]&lt;9,RTO__39[[#This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Row],[Month]]&gt;4,RTO__39[[#This Row],[Month]]&lt;9,RTO__39[[#This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Row],[Month]]&gt;4,RTO__39[[#This Row],[Month]]&lt;9,RTO__39[[#This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Row],[Month]]&gt;4,RTO__39[[#This Row],[Month]]&lt;9,RTO__39[[#This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Row],[Month]]&gt;4,RTO__39[[#This Row],[Month]]&lt;9,RTO__39[[#This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Row],[Month]]&gt;4,RTO__39[[#This Row],[Month]]&lt;9,RTO__39[[#This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Row],[Month]]&gt;4,RTO__39[[#This Row],[Month]]&lt;9,RTO__39[[#This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Row],[Month]]&gt;4,RTO__39[[#This Row],[Month]]&lt;9,RTO__39[[#This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Row],[Month]]&gt;4,RTO__39[[#This Row],[Month]]&lt;9,RTO__39[[#This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Row],[Month]]&gt;4,RTO__39[[#This Row],[Month]]&lt;9,RTO__39[[#This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Row],[Month]]&gt;4,RTO__39[[#This Row],[Month]]&lt;9,RTO__39[[#This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Row],[Month]]&gt;4,RTO__39[[#This Row],[Month]]&lt;9,RTO__39[[#This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Row],[Month]]&gt;4,RTO__39[[#This Row],[Month]]&lt;9,RTO__39[[#This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Row],[Month]]&gt;4,RTO__39[[#This Row],[Month]]&lt;9,RTO__39[[#This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Row],[Month]]&gt;4,RTO__39[[#This Row],[Month]]&lt;9,RTO__39[[#This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Row],[Month]]&gt;4,RTO__39[[#This Row],[Month]]&lt;9,RTO__39[[#This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Row],[Month]]&gt;4,RTO__39[[#This Row],[Month]]&lt;9,RTO__39[[#This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Row],[Month]]&gt;4,RTO__39[[#This Row],[Month]]&lt;9,RTO__39[[#This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Row],[Month]]&gt;4,RTO__39[[#This Row],[Month]]&lt;9,RTO__39[[#This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Row],[Month]]&gt;4,RTO__39[[#This Row],[Month]]&lt;9,RTO__39[[#This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Row],[Month]]&gt;4,RTO__39[[#This Row],[Month]]&lt;9,RTO__39[[#This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Row],[Month]]&gt;4,RTO__39[[#This Row],[Month]]&lt;9,RTO__39[[#This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Row],[Month]]&gt;4,RTO__39[[#This Row],[Month]]&lt;9,RTO__39[[#This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Row],[Month]]&gt;4,RTO__39[[#This Row],[Month]]&lt;9,RTO__39[[#This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Row],[Month]]&gt;4,RTO__39[[#This Row],[Month]]&lt;9,RTO__39[[#This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Row],[Month]]&gt;4,RTO__39[[#This Row],[Month]]&lt;9,RTO__39[[#This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Row],[Month]]&gt;4,RTO__39[[#This Row],[Month]]&lt;9,RTO__39[[#This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Row],[Month]]&gt;4,RTO__39[[#This Row],[Month]]&lt;9,RTO__39[[#This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Row],[Month]]&gt;4,RTO__39[[#This Row],[Month]]&lt;9,RTO__39[[#This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Row],[Month]]&gt;4,RTO__39[[#This Row],[Month]]&lt;9,RTO__39[[#This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Row],[Month]]&gt;4,RTO__39[[#This Row],[Month]]&lt;9,RTO__39[[#This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Row],[Month]]&gt;4,RTO__39[[#This Row],[Month]]&lt;9,RTO__39[[#This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Row],[Month]]&gt;4,RTO__39[[#This Row],[Month]]&lt;9,RTO__39[[#This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Row],[Month]]&gt;4,RTO__39[[#This Row],[Month]]&lt;9,RTO__39[[#This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Row],[Month]]&gt;4,RTO__39[[#This Row],[Month]]&lt;9,RTO__39[[#This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Row],[Month]]&gt;4,RTO__39[[#This Row],[Month]]&lt;9,RTO__39[[#This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Row],[Month]]&gt;4,RTO__39[[#This Row],[Month]]&lt;9,RTO__39[[#This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Row],[Month]]&gt;4,RTO__39[[#This Row],[Month]]&lt;9,RTO__39[[#This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Row],[Month]]&gt;4,RTO__39[[#This Row],[Month]]&lt;9,RTO__39[[#This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Row],[Month]]&gt;4,RTO__39[[#This Row],[Month]]&lt;9,RTO__39[[#This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Row],[Month]]&gt;4,RTO__39[[#This Row],[Month]]&lt;9,RTO__39[[#This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Row],[Month]]&gt;4,RTO__39[[#This Row],[Month]]&lt;9,RTO__39[[#This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Row],[Month]]&gt;4,RTO__39[[#This Row],[Month]]&lt;9,RTO__39[[#This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Row],[Month]]&gt;4,RTO__39[[#This Row],[Month]]&lt;9,RTO__39[[#This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Row],[Month]]&gt;4,RTO__39[[#This Row],[Month]]&lt;9,RTO__39[[#This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Row],[Month]]&gt;4,RTO__39[[#This Row],[Month]]&lt;9,RTO__39[[#This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Row],[Month]]&gt;4,RTO__39[[#This Row],[Month]]&lt;9,RTO__39[[#This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Row],[Month]]&gt;4,RTO__39[[#This Row],[Month]]&lt;9,RTO__39[[#This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Row],[Month]]&gt;4,RTO__39[[#This Row],[Month]]&lt;9,RTO__39[[#This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Row],[Month]]&gt;4,RTO__39[[#This Row],[Month]]&lt;9,RTO__39[[#This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Row],[Month]]&gt;4,RTO__39[[#This Row],[Month]]&lt;9,RTO__39[[#This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Row],[Month]]&gt;4,RTO__39[[#This Row],[Month]]&lt;9,RTO__39[[#This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Row],[Month]]&gt;4,RTO__39[[#This Row],[Month]]&lt;9,RTO__39[[#This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Row],[Month]]&gt;4,RTO__39[[#This Row],[Month]]&lt;9,RTO__39[[#This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Row],[Month]]&gt;4,RTO__39[[#This Row],[Month]]&lt;9,RTO__39[[#This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Row],[Month]]&gt;4,RTO__39[[#This Row],[Month]]&lt;9,RTO__39[[#This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Row],[Month]]&gt;4,RTO__39[[#This Row],[Month]]&lt;9,RTO__39[[#This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Row],[Month]]&gt;4,RTO__39[[#This Row],[Month]]&lt;9,RTO__39[[#This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Row],[Month]]&gt;4,RTO__39[[#This Row],[Month]]&lt;9,RTO__39[[#This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Row],[Month]]&gt;4,RTO__39[[#This Row],[Month]]&lt;9,RTO__39[[#This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Row],[Month]]&gt;4,RTO__39[[#This Row],[Month]]&lt;9,RTO__39[[#This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Row],[Month]]&gt;4,RTO__39[[#This Row],[Month]]&lt;9,RTO__39[[#This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Row],[Month]]&gt;4,RTO__39[[#This Row],[Month]]&lt;9,RTO__39[[#This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Row],[Month]]&gt;4,RTO__39[[#This Row],[Month]]&lt;9,RTO__39[[#This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Row],[Month]]&gt;4,RTO__39[[#This Row],[Month]]&lt;9,RTO__39[[#This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Row],[Month]]&gt;4,RTO__39[[#This Row],[Month]]&lt;9,RTO__39[[#This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Row],[Month]]&gt;4,RTO__39[[#This Row],[Month]]&lt;9,RTO__39[[#This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Row],[Month]]&gt;4,RTO__39[[#This Row],[Month]]&lt;9,RTO__39[[#This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Row],[Month]]&gt;4,RTO__39[[#This Row],[Month]]&lt;9,RTO__39[[#This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Row],[Month]]&gt;4,RTO__39[[#This Row],[Month]]&lt;9,RTO__39[[#This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Row],[Month]]&gt;4,RTO__39[[#This Row],[Month]]&lt;9,RTO__39[[#This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Row],[Month]]&gt;4,RTO__39[[#This Row],[Month]]&lt;9,RTO__39[[#This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Row],[Month]]&gt;4,RTO__39[[#This Row],[Month]]&lt;9,RTO__39[[#This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Row],[Month]]&gt;4,RTO__39[[#This Row],[Month]]&lt;9,RTO__39[[#This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Row],[Month]]&gt;4,RTO__39[[#This Row],[Month]]&lt;9,RTO__39[[#This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Row],[Month]]&gt;4,RTO__39[[#This Row],[Month]]&lt;9,RTO__39[[#This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Row],[Month]]&gt;4,RTO__39[[#This Row],[Month]]&lt;9,RTO__39[[#This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Row],[Month]]&gt;4,RTO__39[[#This Row],[Month]]&lt;9,RTO__39[[#This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Row],[Month]]&gt;4,RTO__39[[#This Row],[Month]]&lt;9,RTO__39[[#This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Row],[Month]]&gt;4,RTO__39[[#This Row],[Month]]&lt;9,RTO__39[[#This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Row],[Month]]&gt;4,RTO__39[[#This Row],[Month]]&lt;9,RTO__39[[#This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Row],[Month]]&gt;4,RTO__39[[#This Row],[Month]]&lt;9,RTO__39[[#This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Row],[Month]]&gt;4,RTO__39[[#This Row],[Month]]&lt;9,RTO__39[[#This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Row],[Month]]&gt;4,RTO__39[[#This Row],[Month]]&lt;9,RTO__39[[#This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Row],[Month]]&gt;4,RTO__39[[#This Row],[Month]]&lt;9,RTO__39[[#This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Row],[Month]]&gt;4,RTO__39[[#This Row],[Month]]&lt;9,RTO__39[[#This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Row],[Month]]&gt;4,RTO__39[[#This Row],[Month]]&lt;9,RTO__39[[#This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Row],[Month]]&gt;4,RTO__39[[#This Row],[Month]]&lt;9,RTO__39[[#This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Row],[Month]]&gt;4,RTO__39[[#This Row],[Month]]&lt;9,RTO__39[[#This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Row],[Month]]&gt;4,RTO__39[[#This Row],[Month]]&lt;9,RTO__39[[#This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Row],[Month]]&gt;4,RTO__39[[#This Row],[Month]]&lt;9,RTO__39[[#This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Row],[Month]]&gt;4,RTO__39[[#This Row],[Month]]&lt;9,RTO__39[[#This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Row],[Month]]&gt;4,RTO__39[[#This Row],[Month]]&lt;9,RTO__39[[#This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Row],[Month]]&gt;4,RTO__39[[#This Row],[Month]]&lt;9,RTO__39[[#This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Row],[Month]]&gt;4,RTO__39[[#This Row],[Month]]&lt;9,RTO__39[[#This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Row],[Month]]&gt;4,RTO__39[[#This Row],[Month]]&lt;9,RTO__39[[#This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Row],[Month]]&gt;4,RTO__39[[#This Row],[Month]]&lt;9,RTO__39[[#This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Row],[Month]]&gt;4,RTO__39[[#This Row],[Month]]&lt;9,RTO__39[[#This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Row],[Month]]&gt;4,RTO__39[[#This Row],[Month]]&lt;9,RTO__39[[#This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Row],[Month]]&gt;4,RTO__39[[#This Row],[Month]]&lt;9,RTO__39[[#This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Row],[Month]]&gt;4,RTO__39[[#This Row],[Month]]&lt;9,RTO__39[[#This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Row],[Month]]&gt;4,RTO__39[[#This Row],[Month]]&lt;9,RTO__39[[#This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Row],[Month]]&gt;4,RTO__39[[#This Row],[Month]]&lt;9,RTO__39[[#This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Row],[Month]]&gt;4,RTO__39[[#This Row],[Month]]&lt;9,RTO__39[[#This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Row],[Month]]&gt;4,RTO__39[[#This Row],[Month]]&lt;9,RTO__39[[#This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Row],[Month]]&gt;4,RTO__39[[#This Row],[Month]]&lt;9,RTO__39[[#This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Row],[Month]]&gt;4,RTO__39[[#This Row],[Month]]&lt;9,RTO__39[[#This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Row],[Month]]&gt;4,RTO__39[[#This Row],[Month]]&lt;9,RTO__39[[#This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Row],[Month]]&gt;4,RTO__39[[#This Row],[Month]]&lt;9,RTO__39[[#This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Row],[Month]]&gt;4,RTO__39[[#This Row],[Month]]&lt;9,RTO__39[[#This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Row],[Month]]&gt;4,RTO__39[[#This Row],[Month]]&lt;9,RTO__39[[#This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Row],[Month]]&gt;4,RTO__39[[#This Row],[Month]]&lt;9,RTO__39[[#This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Row],[Month]]&gt;4,RTO__39[[#This Row],[Month]]&lt;9,RTO__39[[#This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Row],[Month]]&gt;4,RTO__39[[#This Row],[Month]]&lt;9,RTO__39[[#This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Row],[Month]]&gt;4,RTO__39[[#This Row],[Month]]&lt;9,RTO__39[[#This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Row],[Month]]&gt;4,RTO__39[[#This Row],[Month]]&lt;9,RTO__39[[#This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Row],[Month]]&gt;4,RTO__39[[#This Row],[Month]]&lt;9,RTO__39[[#This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Row],[Month]]&gt;4,RTO__39[[#This Row],[Month]]&lt;9,RTO__39[[#This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Row],[Month]]&gt;4,RTO__39[[#This Row],[Month]]&lt;9,RTO__39[[#This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Row],[Month]]&gt;4,RTO__39[[#This Row],[Month]]&lt;9,RTO__39[[#This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Row],[Month]]&gt;4,RTO__39[[#This Row],[Month]]&lt;9,RTO__39[[#This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Row],[Month]]&gt;4,RTO__39[[#This Row],[Month]]&lt;9,RTO__39[[#This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Row],[Month]]&gt;4,RTO__39[[#This Row],[Month]]&lt;9,RTO__39[[#This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Row],[Month]]&gt;4,RTO__39[[#This Row],[Month]]&lt;9,RTO__39[[#This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Row],[Month]]&gt;4,RTO__39[[#This Row],[Month]]&lt;9,RTO__39[[#This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Row],[Month]]&gt;4,RTO__39[[#This Row],[Month]]&lt;9,RTO__39[[#This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Row],[Month]]&gt;4,RTO__39[[#This Row],[Month]]&lt;9,RTO__39[[#This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Row],[Month]]&gt;4,RTO__39[[#This Row],[Month]]&lt;9,RTO__39[[#This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Row],[Month]]&gt;4,RTO__39[[#This Row],[Month]]&lt;9,RTO__39[[#This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Row],[Month]]&gt;4,RTO__39[[#This Row],[Month]]&lt;9,RTO__39[[#This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Row],[Month]]&gt;4,RTO__39[[#This Row],[Month]]&lt;9,RTO__39[[#This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Row],[Month]]&gt;4,RTO__39[[#This Row],[Month]]&lt;9,RTO__39[[#This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Row],[Month]]&gt;4,RTO__39[[#This Row],[Month]]&lt;9,RTO__39[[#This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Row],[Month]]&gt;4,RTO__39[[#This Row],[Month]]&lt;9,RTO__39[[#This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Row],[Month]]&gt;4,RTO__39[[#This Row],[Month]]&lt;9,RTO__39[[#This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Row],[Month]]&gt;4,RTO__39[[#This Row],[Month]]&lt;9,RTO__39[[#This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Row],[Month]]&gt;4,RTO__39[[#This Row],[Month]]&lt;9,RTO__39[[#This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Row],[Month]]&gt;4,RTO__39[[#This Row],[Month]]&lt;9,RTO__39[[#This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Row],[Month]]&gt;4,RTO__39[[#This Row],[Month]]&lt;9,RTO__39[[#This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Row],[Month]]&gt;4,RTO__39[[#This Row],[Month]]&lt;9,RTO__39[[#This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Row],[Month]]&gt;4,RTO__39[[#This Row],[Month]]&lt;9,RTO__39[[#This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Row],[Month]]&gt;4,RTO__39[[#This Row],[Month]]&lt;9,RTO__39[[#This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Row],[Month]]&gt;4,RTO__39[[#This Row],[Month]]&lt;9,RTO__39[[#This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Row],[Month]]&gt;4,RTO__39[[#This Row],[Month]]&lt;9,RTO__39[[#This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Row],[Month]]&gt;4,RTO__39[[#This Row],[Month]]&lt;9,RTO__39[[#This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Row],[Month]]&gt;4,RTO__39[[#This Row],[Month]]&lt;9,RTO__39[[#This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Row],[Month]]&gt;4,RTO__39[[#This Row],[Month]]&lt;9,RTO__39[[#This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Row],[Month]]&gt;4,RTO__39[[#This Row],[Month]]&lt;9,RTO__39[[#This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Row],[Month]]&gt;4,RTO__39[[#This Row],[Month]]&lt;9,RTO__39[[#This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Row],[Month]]&gt;4,RTO__39[[#This Row],[Month]]&lt;9,RTO__39[[#This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Row],[Month]]&gt;4,RTO__39[[#This Row],[Month]]&lt;9,RTO__39[[#This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Row],[Month]]&gt;4,RTO__39[[#This Row],[Month]]&lt;9,RTO__39[[#This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Row],[Month]]&gt;4,RTO__39[[#This Row],[Month]]&lt;9,RTO__39[[#This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Row],[Month]]&gt;4,RTO__39[[#This Row],[Month]]&lt;9,RTO__39[[#This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Row],[Month]]&gt;4,RTO__39[[#This Row],[Month]]&lt;9,RTO__39[[#This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Row],[Month]]&gt;4,RTO__39[[#This Row],[Month]]&lt;9,RTO__39[[#This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Row],[Month]]&gt;4,RTO__39[[#This Row],[Month]]&lt;9,RTO__39[[#This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Row],[Month]]&gt;4,RTO__39[[#This Row],[Month]]&lt;9,RTO__39[[#This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Row],[Month]]&gt;4,RTO__39[[#This Row],[Month]]&lt;9,RTO__39[[#This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Row],[Month]]&gt;4,RTO__39[[#This Row],[Month]]&lt;9,RTO__39[[#This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Row],[Month]]&gt;4,RTO__39[[#This Row],[Month]]&lt;9,RTO__39[[#This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Row],[Month]]&gt;4,RTO__39[[#This Row],[Month]]&lt;9,RTO__39[[#This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Row],[Month]]&gt;4,RTO__39[[#This Row],[Month]]&lt;9,RTO__39[[#This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Row],[Month]]&gt;4,RTO__39[[#This Row],[Month]]&lt;9,RTO__39[[#This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Row],[Month]]&gt;4,RTO__39[[#This Row],[Month]]&lt;9,RTO__39[[#This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Row],[Month]]&gt;4,RTO__39[[#This Row],[Month]]&lt;9,RTO__39[[#This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Row],[Month]]&gt;4,RTO__39[[#This Row],[Month]]&lt;9,RTO__39[[#This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Row],[Month]]&gt;4,RTO__39[[#This Row],[Month]]&lt;9,RTO__39[[#This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Row],[Month]]&gt;4,RTO__39[[#This Row],[Month]]&lt;9,RTO__39[[#This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Row],[Month]]&gt;4,RTO__39[[#This Row],[Month]]&lt;9,RTO__39[[#This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Row],[Month]]&gt;4,RTO__39[[#This Row],[Month]]&lt;9,RTO__39[[#This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Row],[Month]]&gt;4,RTO__39[[#This Row],[Month]]&lt;9,RTO__39[[#This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Row],[Month]]&gt;4,RTO__39[[#This Row],[Month]]&lt;9,RTO__39[[#This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Row],[Month]]&gt;4,RTO__39[[#This Row],[Month]]&lt;9,RTO__39[[#This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Row],[Month]]&gt;4,RTO__39[[#This Row],[Month]]&lt;9,RTO__39[[#This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Row],[Month]]&gt;4,RTO__39[[#This Row],[Month]]&lt;9,RTO__39[[#This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Row],[Month]]&gt;4,RTO__39[[#This Row],[Month]]&lt;9,RTO__39[[#This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Row],[Month]]&gt;4,RTO__39[[#This Row],[Month]]&lt;9,RTO__39[[#This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Row],[Month]]&gt;4,RTO__39[[#This Row],[Month]]&lt;9,RTO__39[[#This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Row],[Month]]&gt;4,RTO__39[[#This Row],[Month]]&lt;9,RTO__39[[#This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Row],[Month]]&gt;4,RTO__39[[#This Row],[Month]]&lt;9,RTO__39[[#This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Row],[Month]]&gt;4,RTO__39[[#This Row],[Month]]&lt;9,RTO__39[[#This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Row],[Month]]&gt;4,RTO__39[[#This Row],[Month]]&lt;9,RTO__39[[#This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Row],[Month]]&gt;4,RTO__39[[#This Row],[Month]]&lt;9,RTO__39[[#This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Row],[Month]]&gt;4,RTO__39[[#This Row],[Month]]&lt;9,RTO__39[[#This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Row],[Month]]&gt;4,RTO__39[[#This Row],[Month]]&lt;9,RTO__39[[#This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Row],[Month]]&gt;4,RTO__39[[#This Row],[Month]]&lt;9,RTO__39[[#This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Row],[Month]]&gt;4,RTO__39[[#This Row],[Month]]&lt;9,RTO__39[[#This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Row],[Month]]&gt;4,RTO__39[[#This Row],[Month]]&lt;9,RTO__39[[#This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Row],[Month]]&gt;4,RTO__39[[#This Row],[Month]]&lt;9,RTO__39[[#This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Row],[Month]]&gt;4,RTO__39[[#This Row],[Month]]&lt;9,RTO__39[[#This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Row],[Month]]&gt;4,RTO__39[[#This Row],[Month]]&lt;9,RTO__39[[#This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Row],[Month]]&gt;4,RTO__39[[#This Row],[Month]]&lt;9,RTO__39[[#This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Row],[Month]]&gt;4,RTO__39[[#This Row],[Month]]&lt;9,RTO__39[[#This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Row],[Month]]&gt;4,RTO__39[[#This Row],[Month]]&lt;9,RTO__39[[#This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Row],[Month]]&gt;4,RTO__39[[#This Row],[Month]]&lt;9,RTO__39[[#This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Row],[Month]]&gt;4,RTO__39[[#This Row],[Month]]&lt;9,RTO__39[[#This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Row],[Month]]&gt;4,RTO__39[[#This Row],[Month]]&lt;9,RTO__39[[#This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Row],[Month]]&gt;4,RTO__39[[#This Row],[Month]]&lt;9,RTO__39[[#This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Row],[Month]]&gt;4,RTO__39[[#This Row],[Month]]&lt;9,RTO__39[[#This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Row],[Month]]&gt;4,RTO__39[[#This Row],[Month]]&lt;9,RTO__39[[#This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Row],[Month]]&gt;4,RTO__39[[#This Row],[Month]]&lt;9,RTO__39[[#This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Row],[Month]]&gt;4,RTO__39[[#This Row],[Month]]&lt;9,RTO__39[[#This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Row],[Month]]&gt;4,RTO__39[[#This Row],[Month]]&lt;9,RTO__39[[#This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Row],[Month]]&gt;4,RTO__39[[#This Row],[Month]]&lt;9,RTO__39[[#This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Row],[Month]]&gt;4,RTO__39[[#This Row],[Month]]&lt;9,RTO__39[[#This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Row],[Month]]&gt;4,RTO__39[[#This Row],[Month]]&lt;9,RTO__39[[#This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Row],[Month]]&gt;4,RTO__39[[#This Row],[Month]]&lt;9,RTO__39[[#This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Row],[Month]]&gt;4,RTO__39[[#This Row],[Month]]&lt;9,RTO__39[[#This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Row],[Month]]&gt;4,RTO__39[[#This Row],[Month]]&lt;9,RTO__39[[#This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Row],[Month]]&gt;4,RTO__39[[#This Row],[Month]]&lt;9,RTO__39[[#This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Row],[Month]]&gt;4,RTO__39[[#This Row],[Month]]&lt;9,RTO__39[[#This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Row],[Month]]&gt;4,RTO__39[[#This Row],[Month]]&lt;9,RTO__39[[#This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Row],[Month]]&gt;4,RTO__39[[#This Row],[Month]]&lt;9,RTO__39[[#This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Row],[Month]]&gt;4,RTO__39[[#This Row],[Month]]&lt;9,RTO__39[[#This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Row],[Month]]&gt;4,RTO__39[[#This Row],[Month]]&lt;9,RTO__39[[#This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Row],[Month]]&gt;4,RTO__39[[#This Row],[Month]]&lt;9,RTO__39[[#This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Row],[Month]]&gt;4,RTO__39[[#This Row],[Month]]&lt;9,RTO__39[[#This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Row],[Month]]&gt;4,RTO__39[[#This Row],[Month]]&lt;9,RTO__39[[#This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Row],[Month]]&gt;4,RTO__39[[#This Row],[Month]]&lt;9,RTO__39[[#This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Row],[Month]]&gt;4,RTO__39[[#This Row],[Month]]&lt;9,RTO__39[[#This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Row],[Month]]&gt;4,RTO__39[[#This Row],[Month]]&lt;9,RTO__39[[#This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Row],[Month]]&gt;4,RTO__39[[#This Row],[Month]]&lt;9,RTO__39[[#This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Row],[Month]]&gt;4,RTO__39[[#This Row],[Month]]&lt;9,RTO__39[[#This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Row],[Month]]&gt;4,RTO__39[[#This Row],[Month]]&lt;9,RTO__39[[#This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Row],[Month]]&gt;4,RTO__39[[#This Row],[Month]]&lt;9,RTO__39[[#This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Row],[Month]]&gt;4,RTO__39[[#This Row],[Month]]&lt;9,RTO__39[[#This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Row],[Month]]&gt;4,RTO__39[[#This Row],[Month]]&lt;9,RTO__39[[#This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Row],[Month]]&gt;4,RTO__39[[#This Row],[Month]]&lt;9,RTO__39[[#This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Row],[Month]]&gt;4,RTO__39[[#This Row],[Month]]&lt;9,RTO__39[[#This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Row],[Month]]&gt;4,RTO__39[[#This Row],[Month]]&lt;9,RTO__39[[#This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Row],[Month]]&gt;4,RTO__39[[#This Row],[Month]]&lt;9,RTO__39[[#This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Row],[Month]]&gt;4,RTO__39[[#This Row],[Month]]&lt;9,RTO__39[[#This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Row],[Month]]&gt;4,RTO__39[[#This Row],[Month]]&lt;9,RTO__39[[#This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Row],[Month]]&gt;4,RTO__39[[#This Row],[Month]]&lt;9,RTO__39[[#This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Row],[Month]]&gt;4,RTO__39[[#This Row],[Month]]&lt;9,RTO__39[[#This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Row],[Month]]&gt;4,RTO__39[[#This Row],[Month]]&lt;9,RTO__39[[#This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Row],[Month]]&gt;4,RTO__39[[#This Row],[Month]]&lt;9,RTO__39[[#This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Row],[Month]]&gt;4,RTO__39[[#This Row],[Month]]&lt;9,RTO__39[[#This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Row],[Month]]&gt;4,RTO__39[[#This Row],[Month]]&lt;9,RTO__39[[#This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Row],[Month]]&gt;4,RTO__39[[#This Row],[Month]]&lt;9,RTO__39[[#This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Row],[Month]]&gt;4,RTO__39[[#This Row],[Month]]&lt;9,RTO__39[[#This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Row],[Month]]&gt;4,RTO__39[[#This Row],[Month]]&lt;9,RTO__39[[#This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Row],[Month]]&gt;4,RTO__39[[#This Row],[Month]]&lt;9,RTO__39[[#This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Row],[Month]]&gt;4,RTO__39[[#This Row],[Month]]&lt;9,RTO__39[[#This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Row],[Month]]&gt;4,RTO__39[[#This Row],[Month]]&lt;9,RTO__39[[#This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Row],[Month]]&gt;4,RTO__39[[#This Row],[Month]]&lt;9,RTO__39[[#This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Row],[Month]]&gt;4,RTO__39[[#This Row],[Month]]&lt;9,RTO__39[[#This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Row],[Month]]&gt;4,RTO__39[[#This Row],[Month]]&lt;9,RTO__39[[#This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Row],[Month]]&gt;4,RTO__39[[#This Row],[Month]]&lt;9,RTO__39[[#This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Row],[Month]]&gt;4,RTO__39[[#This Row],[Month]]&lt;9,RTO__39[[#This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Row],[Month]]&gt;4,RTO__39[[#This Row],[Month]]&lt;9,RTO__39[[#This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Row],[Month]]&gt;4,RTO__39[[#This Row],[Month]]&lt;9,RTO__39[[#This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Row],[Month]]&gt;4,RTO__39[[#This Row],[Month]]&lt;9,RTO__39[[#This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Row],[Month]]&gt;4,RTO__39[[#This Row],[Month]]&lt;9,RTO__39[[#This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Row],[Month]]&gt;4,RTO__39[[#This Row],[Month]]&lt;9,RTO__39[[#This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Row],[Month]]&gt;4,RTO__39[[#This Row],[Month]]&lt;9,RTO__39[[#This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Row],[Month]]&gt;4,RTO__39[[#This Row],[Month]]&lt;9,RTO__39[[#This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Row],[Month]]&gt;4,RTO__39[[#This Row],[Month]]&lt;9,RTO__39[[#This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Row],[Month]]&gt;4,RTO__39[[#This Row],[Month]]&lt;9,RTO__39[[#This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Row],[Month]]&gt;4,RTO__39[[#This Row],[Month]]&lt;9,RTO__39[[#This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Row],[Month]]&gt;4,RTO__39[[#This Row],[Month]]&lt;9,RTO__39[[#This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Row],[Month]]&gt;4,RTO__39[[#This Row],[Month]]&lt;9,RTO__39[[#This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Row],[Month]]&gt;4,RTO__39[[#This Row],[Month]]&lt;9,RTO__39[[#This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Row],[Month]]&gt;4,RTO__39[[#This Row],[Month]]&lt;9,RTO__39[[#This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Row],[Month]]&gt;4,RTO__39[[#This Row],[Month]]&lt;9,RTO__39[[#This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Row],[Month]]&gt;4,RTO__39[[#This Row],[Month]]&lt;9,RTO__39[[#This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Row],[Month]]&gt;4,RTO__39[[#This Row],[Month]]&lt;9,RTO__39[[#This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Row],[Month]]&gt;4,RTO__39[[#This Row],[Month]]&lt;9,RTO__39[[#This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Row],[Month]]&gt;4,RTO__39[[#This Row],[Month]]&lt;9,RTO__39[[#This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Row],[Month]]&gt;4,RTO__39[[#This Row],[Month]]&lt;9,RTO__39[[#This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Row],[Month]]&gt;4,RTO__39[[#This Row],[Month]]&lt;9,RTO__39[[#This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Row],[Month]]&gt;4,RTO__39[[#This Row],[Month]]&lt;9,RTO__39[[#This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Row],[Month]]&gt;4,RTO__39[[#This Row],[Month]]&lt;9,RTO__39[[#This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Row],[Month]]&gt;4,RTO__39[[#This Row],[Month]]&lt;9,RTO__39[[#This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Row],[Month]]&gt;4,RTO__39[[#This Row],[Month]]&lt;9,RTO__39[[#This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Row],[Month]]&gt;4,RTO__39[[#This Row],[Month]]&lt;9,RTO__39[[#This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Row],[Month]]&gt;4,RTO__39[[#This Row],[Month]]&lt;9,RTO__39[[#This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Row],[Month]]&gt;4,RTO__39[[#This Row],[Month]]&lt;9,RTO__39[[#This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Row],[Month]]&gt;4,RTO__39[[#This Row],[Month]]&lt;9,RTO__39[[#This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Row],[Month]]&gt;4,RTO__39[[#This Row],[Month]]&lt;9,RTO__39[[#This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Row],[Month]]&gt;4,RTO__39[[#This Row],[Month]]&lt;9,RTO__39[[#This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Row],[Month]]&gt;4,RTO__39[[#This Row],[Month]]&lt;9,RTO__39[[#This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Row],[Month]]&gt;4,RTO__39[[#This Row],[Month]]&lt;9,RTO__39[[#This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Row],[Month]]&gt;4,RTO__39[[#This Row],[Month]]&lt;9,RTO__39[[#This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Row],[Month]]&gt;4,RTO__39[[#This Row],[Month]]&lt;9,RTO__39[[#This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Row],[Month]]&gt;4,RTO__39[[#This Row],[Month]]&lt;9,RTO__39[[#This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Row],[Month]]&gt;4,RTO__39[[#This Row],[Month]]&lt;9,RTO__39[[#This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Row],[Month]]&gt;4,RTO__39[[#This Row],[Month]]&lt;9,RTO__39[[#This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Row],[Month]]&gt;4,RTO__39[[#This Row],[Month]]&lt;9,RTO__39[[#This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Row],[Month]]&gt;4,RTO__39[[#This Row],[Month]]&lt;9,RTO__39[[#This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Row],[Month]]&gt;4,RTO__39[[#This Row],[Month]]&lt;9,RTO__39[[#This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Row],[Month]]&gt;4,RTO__39[[#This Row],[Month]]&lt;9,RTO__39[[#This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Row],[Month]]&gt;4,RTO__39[[#This Row],[Month]]&lt;9,RTO__39[[#This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Row],[Month]]&gt;4,RTO__39[[#This Row],[Month]]&lt;9,RTO__39[[#This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Row],[Month]]&gt;4,RTO__39[[#This Row],[Month]]&lt;9,RTO__39[[#This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Row],[Month]]&gt;4,RTO__39[[#This Row],[Month]]&lt;9,RTO__39[[#This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Row],[Month]]&gt;4,RTO__39[[#This Row],[Month]]&lt;9,RTO__39[[#This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Row],[Month]]&gt;4,RTO__39[[#This Row],[Month]]&lt;9,RTO__39[[#This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Row],[Month]]&gt;4,RTO__39[[#This Row],[Month]]&lt;9,RTO__39[[#This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Row],[Month]]&gt;4,RTO__39[[#This Row],[Month]]&lt;9,RTO__39[[#This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Row],[Month]]&gt;4,RTO__39[[#This Row],[Month]]&lt;9,RTO__39[[#This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Row],[Month]]&gt;4,RTO__39[[#This Row],[Month]]&lt;9,RTO__39[[#This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Row],[Month]]&gt;4,RTO__39[[#This Row],[Month]]&lt;9,RTO__39[[#This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Row],[Month]]&gt;4,RTO__39[[#This Row],[Month]]&lt;9,RTO__39[[#This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Row],[Month]]&gt;4,RTO__39[[#This Row],[Month]]&lt;9,RTO__39[[#This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Row],[Month]]&gt;4,RTO__39[[#This Row],[Month]]&lt;9,RTO__39[[#This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Row],[Month]]&gt;4,RTO__39[[#This Row],[Month]]&lt;9,RTO__39[[#This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Row],[Month]]&gt;4,RTO__39[[#This Row],[Month]]&lt;9,RTO__39[[#This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Row],[Month]]&gt;4,RTO__39[[#This Row],[Month]]&lt;9,RTO__39[[#This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Row],[Month]]&gt;4,RTO__39[[#This Row],[Month]]&lt;9,RTO__39[[#This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Row],[Month]]&gt;4,RTO__39[[#This Row],[Month]]&lt;9,RTO__39[[#This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Row],[Month]]&gt;4,RTO__39[[#This Row],[Month]]&lt;9,RTO__39[[#This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Row],[Month]]&gt;4,RTO__39[[#This Row],[Month]]&lt;9,RTO__39[[#This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Row],[Month]]&gt;4,RTO__39[[#This Row],[Month]]&lt;9,RTO__39[[#This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Row],[Month]]&gt;4,RTO__39[[#This Row],[Month]]&lt;9,RTO__39[[#This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Row],[Month]]&gt;4,RTO__39[[#This Row],[Month]]&lt;9,RTO__39[[#This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Row],[Month]]&gt;4,RTO__39[[#This Row],[Month]]&lt;9,RTO__39[[#This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Row],[Month]]&gt;4,RTO__39[[#This Row],[Month]]&lt;9,RTO__39[[#This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Row],[Month]]&gt;4,RTO__39[[#This Row],[Month]]&lt;9,RTO__39[[#This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Row],[Month]]&gt;4,RTO__39[[#This Row],[Month]]&lt;9,RTO__39[[#This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Row],[Month]]&gt;4,RTO__39[[#This Row],[Month]]&lt;9,RTO__39[[#This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Row],[Month]]&gt;4,RTO__39[[#This Row],[Month]]&lt;9,RTO__39[[#This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Row],[Month]]&gt;4,RTO__39[[#This Row],[Month]]&lt;9,RTO__39[[#This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Row],[Month]]&gt;4,RTO__39[[#This Row],[Month]]&lt;9,RTO__39[[#This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Row],[Month]]&gt;4,RTO__39[[#This Row],[Month]]&lt;9,RTO__39[[#This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Row],[Month]]&gt;4,RTO__39[[#This Row],[Month]]&lt;9,RTO__39[[#This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Row],[Month]]&gt;4,RTO__39[[#This Row],[Month]]&lt;9,RTO__39[[#This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Row],[Month]]&gt;4,RTO__39[[#This Row],[Month]]&lt;9,RTO__39[[#This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Row],[Month]]&gt;4,RTO__39[[#This Row],[Month]]&lt;9,RTO__39[[#This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Row],[Month]]&gt;4,RTO__39[[#This Row],[Month]]&lt;9,RTO__39[[#This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Row],[Month]]&gt;4,RTO__39[[#This Row],[Month]]&lt;9,RTO__39[[#This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Row],[Month]]&gt;4,RTO__39[[#This Row],[Month]]&lt;9,RTO__39[[#This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Row],[Month]]&gt;4,RTO__39[[#This Row],[Month]]&lt;9,RTO__39[[#This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Row],[Month]]&gt;4,RTO__39[[#This Row],[Month]]&lt;9,RTO__39[[#This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Row],[Month]]&gt;4,RTO__39[[#This Row],[Month]]&lt;9,RTO__39[[#This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Row],[Month]]&gt;4,RTO__39[[#This Row],[Month]]&lt;9,RTO__39[[#This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Row],[Month]]&gt;4,RTO__39[[#This Row],[Month]]&lt;9,RTO__39[[#This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Row],[Month]]&gt;4,RTO__39[[#This Row],[Month]]&lt;9,RTO__39[[#This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Row],[Month]]&gt;4,RTO__39[[#This Row],[Month]]&lt;9,RTO__39[[#This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Row],[Month]]&gt;4,RTO__39[[#This Row],[Month]]&lt;9,RTO__39[[#This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Row],[Month]]&gt;4,RTO__39[[#This Row],[Month]]&lt;9,RTO__39[[#This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Row],[Month]]&gt;4,RTO__39[[#This Row],[Month]]&lt;9,RTO__39[[#This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Row],[Month]]&gt;4,RTO__39[[#This Row],[Month]]&lt;9,RTO__39[[#This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Row],[Month]]&gt;4,RTO__39[[#This Row],[Month]]&lt;9,RTO__39[[#This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Row],[Month]]&gt;4,RTO__39[[#This Row],[Month]]&lt;9,RTO__39[[#This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Row],[Month]]&gt;4,RTO__39[[#This Row],[Month]]&lt;9,RTO__39[[#This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Row],[Month]]&gt;4,RTO__39[[#This Row],[Month]]&lt;9,RTO__39[[#This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Row],[Month]]&gt;4,RTO__39[[#This Row],[Month]]&lt;9,RTO__39[[#This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Row],[Month]]&gt;4,RTO__39[[#This Row],[Month]]&lt;9,RTO__39[[#This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Row],[Month]]&gt;4,RTO__39[[#This Row],[Month]]&lt;9,RTO__39[[#This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Row],[Month]]&gt;4,RTO__39[[#This Row],[Month]]&lt;9,RTO__39[[#This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Row],[Month]]&gt;4,RTO__39[[#This Row],[Month]]&lt;9,RTO__39[[#This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Row],[Month]]&gt;4,RTO__39[[#This Row],[Month]]&lt;9,RTO__39[[#This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Row],[Month]]&gt;4,RTO__39[[#This Row],[Month]]&lt;9,RTO__39[[#This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Row],[Month]]&gt;4,RTO__39[[#This Row],[Month]]&lt;9,RTO__39[[#This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Row],[Month]]&gt;4,RTO__39[[#This Row],[Month]]&lt;9,RTO__39[[#This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Row],[Month]]&gt;4,RTO__39[[#This Row],[Month]]&lt;9,RTO__39[[#This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Row],[Month]]&gt;4,RTO__39[[#This Row],[Month]]&lt;9,RTO__39[[#This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Row],[Month]]&gt;4,RTO__39[[#This Row],[Month]]&lt;9,RTO__39[[#This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Row],[Month]]&gt;4,RTO__39[[#This Row],[Month]]&lt;9,RTO__39[[#This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Row],[Month]]&gt;4,RTO__39[[#This Row],[Month]]&lt;9,RTO__39[[#This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Row],[Month]]&gt;4,RTO__39[[#This Row],[Month]]&lt;9,RTO__39[[#This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Row],[Month]]&gt;4,RTO__39[[#This Row],[Month]]&lt;9,RTO__39[[#This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Row],[Month]]&gt;4,RTO__39[[#This Row],[Month]]&lt;9,RTO__39[[#This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Row],[Month]]&gt;4,RTO__39[[#This Row],[Month]]&lt;9,RTO__39[[#This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Row],[Month]]&gt;4,RTO__39[[#This Row],[Month]]&lt;9,RTO__39[[#This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Row],[Month]]&gt;4,RTO__39[[#This Row],[Month]]&lt;9,RTO__39[[#This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Row],[Month]]&gt;4,RTO__39[[#This Row],[Month]]&lt;9,RTO__39[[#This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Row],[Month]]&gt;4,RTO__39[[#This Row],[Month]]&lt;9,RTO__39[[#This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Row],[Month]]&gt;4,RTO__39[[#This Row],[Month]]&lt;9,RTO__39[[#This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Row],[Month]]&gt;4,RTO__39[[#This Row],[Month]]&lt;9,RTO__39[[#This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Row],[Month]]&gt;4,RTO__39[[#This Row],[Month]]&lt;9,RTO__39[[#This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Row],[Month]]&gt;4,RTO__39[[#This Row],[Month]]&lt;9,RTO__39[[#This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Row],[Month]]&gt;4,RTO__39[[#This Row],[Month]]&lt;9,RTO__39[[#This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Row],[Month]]&gt;4,RTO__39[[#This Row],[Month]]&lt;9,RTO__39[[#This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Row],[Month]]&gt;4,RTO__39[[#This Row],[Month]]&lt;9,RTO__39[[#This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Row],[Month]]&gt;4,RTO__39[[#This Row],[Month]]&lt;9,RTO__39[[#This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Row],[Month]]&gt;4,RTO__39[[#This Row],[Month]]&lt;9,RTO__39[[#This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Row],[Month]]&gt;4,RTO__39[[#This Row],[Month]]&lt;9,RTO__39[[#This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Row],[Month]]&gt;4,RTO__39[[#This Row],[Month]]&lt;9,RTO__39[[#This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Row],[Month]]&gt;4,RTO__39[[#This Row],[Month]]&lt;9,RTO__39[[#This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Row],[Month]]&gt;4,RTO__39[[#This Row],[Month]]&lt;9,RTO__39[[#This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Row],[Month]]&gt;4,RTO__39[[#This Row],[Month]]&lt;9,RTO__39[[#This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Row],[Month]]&gt;4,RTO__39[[#This Row],[Month]]&lt;9,RTO__39[[#This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Row],[Month]]&gt;4,RTO__39[[#This Row],[Month]]&lt;9,RTO__39[[#This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Row],[Month]]&gt;4,RTO__39[[#This Row],[Month]]&lt;9,RTO__39[[#This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Row],[Month]]&gt;4,RTO__39[[#This Row],[Month]]&lt;9,RTO__39[[#This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Row],[Month]]&gt;4,RTO__39[[#This Row],[Month]]&lt;9,RTO__39[[#This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Row],[Month]]&gt;4,RTO__39[[#This Row],[Month]]&lt;9,RTO__39[[#This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Row],[Month]]&gt;4,RTO__39[[#This Row],[Month]]&lt;9,RTO__39[[#This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Row],[Month]]&gt;4,RTO__39[[#This Row],[Month]]&lt;9,RTO__39[[#This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Row],[Month]]&gt;4,RTO__39[[#This Row],[Month]]&lt;9,RTO__39[[#This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Row],[Month]]&gt;4,RTO__39[[#This Row],[Month]]&lt;9,RTO__39[[#This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Row],[Month]]&gt;4,RTO__39[[#This Row],[Month]]&lt;9,RTO__39[[#This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Row],[Month]]&gt;4,RTO__39[[#This Row],[Month]]&lt;9,RTO__39[[#This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Row],[Month]]&gt;4,RTO__39[[#This Row],[Month]]&lt;9,RTO__39[[#This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Row],[Month]]&gt;4,RTO__39[[#This Row],[Month]]&lt;9,RTO__39[[#This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Row],[Month]]&gt;4,RTO__39[[#This Row],[Month]]&lt;9,RTO__39[[#This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Row],[Month]]&gt;4,RTO__39[[#This Row],[Month]]&lt;9,RTO__39[[#This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Row],[Month]]&gt;4,RTO__39[[#This Row],[Month]]&lt;9,RTO__39[[#This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Row],[Month]]&gt;4,RTO__39[[#This Row],[Month]]&lt;9,RTO__39[[#This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Row],[Month]]&gt;4,RTO__39[[#This Row],[Month]]&lt;9,RTO__39[[#This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Row],[Month]]&gt;4,RTO__39[[#This Row],[Month]]&lt;9,RTO__39[[#This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Row],[Month]]&gt;4,RTO__39[[#This Row],[Month]]&lt;9,RTO__39[[#This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Row],[Month]]&gt;4,RTO__39[[#This Row],[Month]]&lt;9,RTO__39[[#This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Row],[Month]]&gt;4,RTO__39[[#This Row],[Month]]&lt;9,RTO__39[[#This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Row],[Month]]&gt;4,RTO__39[[#This Row],[Month]]&lt;9,RTO__39[[#This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Row],[Month]]&gt;4,RTO__39[[#This Row],[Month]]&lt;9,RTO__39[[#This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Row],[Month]]&gt;4,RTO__39[[#This Row],[Month]]&lt;9,RTO__39[[#This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Row],[Month]]&gt;4,RTO__39[[#This Row],[Month]]&lt;9,RTO__39[[#This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Row],[Month]]&gt;4,RTO__39[[#This Row],[Month]]&lt;9,RTO__39[[#This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Row],[Month]]&gt;4,RTO__39[[#This Row],[Month]]&lt;9,RTO__39[[#This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Row],[Month]]&gt;4,RTO__39[[#This Row],[Month]]&lt;9,RTO__39[[#This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Row],[Month]]&gt;4,RTO__39[[#This Row],[Month]]&lt;9,RTO__39[[#This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Row],[Month]]&gt;4,RTO__39[[#This Row],[Month]]&lt;9,RTO__39[[#This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Row],[Month]]&gt;4,RTO__39[[#This Row],[Month]]&lt;9,RTO__39[[#This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Row],[Month]]&gt;4,RTO__39[[#This Row],[Month]]&lt;9,RTO__39[[#This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Row],[Month]]&gt;4,RTO__39[[#This Row],[Month]]&lt;9,RTO__39[[#This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Row],[Month]]&gt;4,RTO__39[[#This Row],[Month]]&lt;9,RTO__39[[#This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Row],[Month]]&gt;4,RTO__39[[#This Row],[Month]]&lt;9,RTO__39[[#This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Row],[Month]]&gt;4,RTO__39[[#This Row],[Month]]&lt;9,RTO__39[[#This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Row],[Month]]&gt;4,RTO__39[[#This Row],[Month]]&lt;9,RTO__39[[#This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Row],[Month]]&gt;4,RTO__39[[#This Row],[Month]]&lt;9,RTO__39[[#This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Row],[Month]]&gt;4,RTO__39[[#This Row],[Month]]&lt;9,RTO__39[[#This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Row],[Month]]&gt;4,RTO__39[[#This Row],[Month]]&lt;9,RTO__39[[#This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Row],[Month]]&gt;4,RTO__39[[#This Row],[Month]]&lt;9,RTO__39[[#This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Row],[Month]]&gt;4,RTO__39[[#This Row],[Month]]&lt;9,RTO__39[[#This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Row],[Month]]&gt;4,RTO__39[[#This Row],[Month]]&lt;9,RTO__39[[#This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Row],[Month]]&gt;4,RTO__39[[#This Row],[Month]]&lt;9,RTO__39[[#This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Row],[Month]]&gt;4,RTO__39[[#This Row],[Month]]&lt;9,RTO__39[[#This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Row],[Month]]&gt;4,RTO__39[[#This Row],[Month]]&lt;9,RTO__39[[#This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Row],[Month]]&gt;4,RTO__39[[#This Row],[Month]]&lt;9,RTO__39[[#This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Row],[Month]]&gt;4,RTO__39[[#This Row],[Month]]&lt;9,RTO__39[[#This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Row],[Month]]&gt;4,RTO__39[[#This Row],[Month]]&lt;9,RTO__39[[#This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Row],[Month]]&gt;4,RTO__39[[#This Row],[Month]]&lt;9,RTO__39[[#This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Row],[Month]]&gt;4,RTO__39[[#This Row],[Month]]&lt;9,RTO__39[[#This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Row],[Month]]&gt;4,RTO__39[[#This Row],[Month]]&lt;9,RTO__39[[#This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Row],[Month]]&gt;4,RTO__39[[#This Row],[Month]]&lt;9,RTO__39[[#This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Row],[Month]]&gt;4,RTO__39[[#This Row],[Month]]&lt;9,RTO__39[[#This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Row],[Month]]&gt;4,RTO__39[[#This Row],[Month]]&lt;9,RTO__39[[#This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Row],[Month]]&gt;4,RTO__39[[#This Row],[Month]]&lt;9,RTO__39[[#This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Row],[Month]]&gt;4,RTO__39[[#This Row],[Month]]&lt;9,RTO__39[[#This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Row],[Month]]&gt;4,RTO__39[[#This Row],[Month]]&lt;9,RTO__39[[#This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Row],[Month]]&gt;4,RTO__39[[#This Row],[Month]]&lt;9,RTO__39[[#This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Row],[Month]]&gt;4,RTO__39[[#This Row],[Month]]&lt;9,RTO__39[[#This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Row],[Month]]&gt;4,RTO__39[[#This Row],[Month]]&lt;9,RTO__39[[#This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Row],[Month]]&gt;4,RTO__39[[#This Row],[Month]]&lt;9,RTO__39[[#This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Row],[Month]]&gt;4,RTO__39[[#This Row],[Month]]&lt;9,RTO__39[[#This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Row],[Month]]&gt;4,RTO__39[[#This Row],[Month]]&lt;9,RTO__39[[#This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Row],[Month]]&gt;4,RTO__39[[#This Row],[Month]]&lt;9,RTO__39[[#This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Row],[Month]]&gt;4,RTO__39[[#This Row],[Month]]&lt;9,RTO__39[[#This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Row],[Month]]&gt;4,RTO__39[[#This Row],[Month]]&lt;9,RTO__39[[#This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Row],[Month]]&gt;4,RTO__39[[#This Row],[Month]]&lt;9,RTO__39[[#This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Row],[Month]]&gt;4,RTO__39[[#This Row],[Month]]&lt;9,RTO__39[[#This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Row],[Month]]&gt;4,RTO__39[[#This Row],[Month]]&lt;9,RTO__39[[#This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Row],[Month]]&gt;4,RTO__39[[#This Row],[Month]]&lt;9,RTO__39[[#This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Row],[Month]]&gt;4,RTO__39[[#This Row],[Month]]&lt;9,RTO__39[[#This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Row],[Month]]&gt;4,RTO__39[[#This Row],[Month]]&lt;9,RTO__39[[#This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Row],[Month]]&gt;4,RTO__39[[#This Row],[Month]]&lt;9,RTO__39[[#This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Row],[Month]]&gt;4,RTO__39[[#This Row],[Month]]&lt;9,RTO__39[[#This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Row],[Month]]&gt;4,RTO__39[[#This Row],[Month]]&lt;9,RTO__39[[#This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Row],[Month]]&gt;4,RTO__39[[#This Row],[Month]]&lt;9,RTO__39[[#This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Row],[Month]]&gt;4,RTO__39[[#This Row],[Month]]&lt;9,RTO__39[[#This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Row],[Month]]&gt;4,RTO__39[[#This Row],[Month]]&lt;9,RTO__39[[#This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Row],[Month]]&gt;4,RTO__39[[#This Row],[Month]]&lt;9,RTO__39[[#This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Row],[Month]]&gt;4,RTO__39[[#This Row],[Month]]&lt;9,RTO__39[[#This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Row],[Month]]&gt;4,RTO__39[[#This Row],[Month]]&lt;9,RTO__39[[#This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Row],[Month]]&gt;4,RTO__39[[#This Row],[Month]]&lt;9,RTO__39[[#This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Row],[Month]]&gt;4,RTO__39[[#This Row],[Month]]&lt;9,RTO__39[[#This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Row],[Month]]&gt;4,RTO__39[[#This Row],[Month]]&lt;9,RTO__39[[#This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Row],[Month]]&gt;4,RTO__39[[#This Row],[Month]]&lt;9,RTO__39[[#This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Row],[Month]]&gt;4,RTO__39[[#This Row],[Month]]&lt;9,RTO__39[[#This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Row],[Month]]&gt;4,RTO__39[[#This Row],[Month]]&lt;9,RTO__39[[#This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Row],[Month]]&gt;4,RTO__39[[#This Row],[Month]]&lt;9,RTO__39[[#This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Row],[Month]]&gt;4,RTO__39[[#This Row],[Month]]&lt;9,RTO__39[[#This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Row],[Month]]&gt;4,RTO__39[[#This Row],[Month]]&lt;9,RTO__39[[#This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Row],[Month]]&gt;4,RTO__39[[#This Row],[Month]]&lt;9,RTO__39[[#This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Row],[Month]]&gt;4,RTO__39[[#This Row],[Month]]&lt;9,RTO__39[[#This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Row],[Month]]&gt;4,RTO__39[[#This Row],[Month]]&lt;9,RTO__39[[#This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Row],[Month]]&gt;4,RTO__39[[#This Row],[Month]]&lt;9,RTO__39[[#This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Row],[Month]]&gt;4,RTO__39[[#This Row],[Month]]&lt;9,RTO__39[[#This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Row],[Month]]&gt;4,RTO__39[[#This Row],[Month]]&lt;9,RTO__39[[#This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Row],[Month]]&gt;4,RTO__39[[#This Row],[Month]]&lt;9,RTO__39[[#This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Row],[Month]]&gt;4,RTO__39[[#This Row],[Month]]&lt;9,RTO__39[[#This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Row],[Month]]&gt;4,RTO__39[[#This Row],[Month]]&lt;9,RTO__39[[#This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Row],[Month]]&gt;4,RTO__39[[#This Row],[Month]]&lt;9,RTO__39[[#This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Row],[Month]]&gt;4,RTO__39[[#This Row],[Month]]&lt;9,RTO__39[[#This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Row],[Month]]&gt;4,RTO__39[[#This Row],[Month]]&lt;9,RTO__39[[#This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Row],[Month]]&gt;4,RTO__39[[#This Row],[Month]]&lt;9,RTO__39[[#This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Row],[Month]]&gt;4,RTO__39[[#This Row],[Month]]&lt;9,RTO__39[[#This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Row],[Month]]&gt;4,RTO__39[[#This Row],[Month]]&lt;9,RTO__39[[#This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Row],[Month]]&gt;4,RTO__39[[#This Row],[Month]]&lt;9,RTO__39[[#This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Row],[Month]]&gt;4,RTO__39[[#This Row],[Month]]&lt;9,RTO__39[[#This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Row],[Month]]&gt;4,RTO__39[[#This Row],[Month]]&lt;9,RTO__39[[#This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Row],[Month]]&gt;4,RTO__39[[#This Row],[Month]]&lt;9,RTO__39[[#This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Row],[Month]]&gt;4,RTO__39[[#This Row],[Month]]&lt;9,RTO__39[[#This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Row],[Month]]&gt;4,RTO__39[[#This Row],[Month]]&lt;9,RTO__39[[#This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Row],[Month]]&gt;4,RTO__39[[#This Row],[Month]]&lt;9,RTO__39[[#This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Row],[Month]]&gt;4,RTO__39[[#This Row],[Month]]&lt;9,RTO__39[[#This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Row],[Month]]&gt;4,RTO__39[[#This Row],[Month]]&lt;9,RTO__39[[#This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Row],[Month]]&gt;4,RTO__39[[#This Row],[Month]]&lt;9,RTO__39[[#This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Row],[Month]]&gt;4,RTO__39[[#This Row],[Month]]&lt;9,RTO__39[[#This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Row],[Month]]&gt;4,RTO__39[[#This Row],[Month]]&lt;9,RTO__39[[#This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Row],[Month]]&gt;4,RTO__39[[#This Row],[Month]]&lt;9,RTO__39[[#This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Row],[Month]]&gt;4,RTO__39[[#This Row],[Month]]&lt;9,RTO__39[[#This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Row],[Month]]&gt;4,RTO__39[[#This Row],[Month]]&lt;9,RTO__39[[#This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Row],[Month]]&gt;4,RTO__39[[#This Row],[Month]]&lt;9,RTO__39[[#This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Row],[Month]]&gt;4,RTO__39[[#This Row],[Month]]&lt;9,RTO__39[[#This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Row],[Month]]&gt;4,RTO__39[[#This Row],[Month]]&lt;9,RTO__39[[#This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Row],[Month]]&gt;4,RTO__39[[#This Row],[Month]]&lt;9,RTO__39[[#This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Row],[Month]]&gt;4,RTO__39[[#This Row],[Month]]&lt;9,RTO__39[[#This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Row],[Month]]&gt;4,RTO__39[[#This Row],[Month]]&lt;9,RTO__39[[#This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Row],[Month]]&gt;4,RTO__39[[#This Row],[Month]]&lt;9,RTO__39[[#This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Row],[Month]]&gt;4,RTO__39[[#This Row],[Month]]&lt;9,RTO__39[[#This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Row],[Month]]&gt;4,RTO__39[[#This Row],[Month]]&lt;9,RTO__39[[#This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Row],[Month]]&gt;4,RTO__39[[#This Row],[Month]]&lt;9,RTO__39[[#This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Row],[Month]]&gt;4,RTO__39[[#This Row],[Month]]&lt;9,RTO__39[[#This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Row],[Month]]&gt;4,RTO__39[[#This Row],[Month]]&lt;9,RTO__39[[#This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Row],[Month]]&gt;4,RTO__39[[#This Row],[Month]]&lt;9,RTO__39[[#This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Row],[Month]]&gt;4,RTO__39[[#This Row],[Month]]&lt;9,RTO__39[[#This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Row],[Month]]&gt;4,RTO__39[[#This Row],[Month]]&lt;9,RTO__39[[#This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Row],[Month]]&gt;4,RTO__39[[#This Row],[Month]]&lt;9,RTO__39[[#This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Row],[Month]]&gt;4,RTO__39[[#This Row],[Month]]&lt;9,RTO__39[[#This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Row],[Month]]&gt;4,RTO__39[[#This Row],[Month]]&lt;9,RTO__39[[#This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Row],[Month]]&gt;4,RTO__39[[#This Row],[Month]]&lt;9,RTO__39[[#This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Row],[Month]]&gt;4,RTO__39[[#This Row],[Month]]&lt;9,RTO__39[[#This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Row],[Month]]&gt;4,RTO__39[[#This Row],[Month]]&lt;9,RTO__39[[#This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Row],[Month]]&gt;4,RTO__39[[#This Row],[Month]]&lt;9,RTO__39[[#This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Row],[Month]]&gt;4,RTO__39[[#This Row],[Month]]&lt;9,RTO__39[[#This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Row],[Month]]&gt;4,RTO__39[[#This Row],[Month]]&lt;9,RTO__39[[#This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Row],[Month]]&gt;4,RTO__39[[#This Row],[Month]]&lt;9,RTO__39[[#This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Row],[Month]]&gt;4,RTO__39[[#This Row],[Month]]&lt;9,RTO__39[[#This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Row],[Month]]&gt;4,RTO__39[[#This Row],[Month]]&lt;9,RTO__39[[#This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Row],[Month]]&gt;4,RTO__39[[#This Row],[Month]]&lt;9,RTO__39[[#This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Row],[Month]]&gt;4,RTO__39[[#This Row],[Month]]&lt;9,RTO__39[[#This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Row],[Month]]&gt;4,RTO__39[[#This Row],[Month]]&lt;9,RTO__39[[#This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Row],[Month]]&gt;4,RTO__39[[#This Row],[Month]]&lt;9,RTO__39[[#This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Row],[Month]]&gt;4,RTO__39[[#This Row],[Month]]&lt;9,RTO__39[[#This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Row],[Month]]&gt;4,RTO__39[[#This Row],[Month]]&lt;9,RTO__39[[#This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Row],[Month]]&gt;4,RTO__39[[#This Row],[Month]]&lt;9,RTO__39[[#This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Row],[Month]]&gt;4,RTO__39[[#This Row],[Month]]&lt;9,RTO__39[[#This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Row],[Month]]&gt;4,RTO__39[[#This Row],[Month]]&lt;9,RTO__39[[#This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Row],[Month]]&gt;4,RTO__39[[#This Row],[Month]]&lt;9,RTO__39[[#This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Row],[Month]]&gt;4,RTO__39[[#This Row],[Month]]&lt;9,RTO__39[[#This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Row],[Month]]&gt;4,RTO__39[[#This Row],[Month]]&lt;9,RTO__39[[#This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Row],[Month]]&gt;4,RTO__39[[#This Row],[Month]]&lt;9,RTO__39[[#This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Row],[Month]]&gt;4,RTO__39[[#This Row],[Month]]&lt;9,RTO__39[[#This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Row],[Month]]&gt;4,RTO__39[[#This Row],[Month]]&lt;9,RTO__39[[#This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Row],[Month]]&gt;4,RTO__39[[#This Row],[Month]]&lt;9,RTO__39[[#This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Row],[Month]]&gt;4,RTO__39[[#This Row],[Month]]&lt;9,RTO__39[[#This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Row],[Month]]&gt;4,RTO__39[[#This Row],[Month]]&lt;9,RTO__39[[#This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Row],[Month]]&gt;4,RTO__39[[#This Row],[Month]]&lt;9,RTO__39[[#This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Row],[Month]]&gt;4,RTO__39[[#This Row],[Month]]&lt;9,RTO__39[[#This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Row],[Month]]&gt;4,RTO__39[[#This Row],[Month]]&lt;9,RTO__39[[#This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Row],[Month]]&gt;4,RTO__39[[#This Row],[Month]]&lt;9,RTO__39[[#This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Row],[Month]]&gt;4,RTO__39[[#This Row],[Month]]&lt;9,RTO__39[[#This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Row],[Month]]&gt;4,RTO__39[[#This Row],[Month]]&lt;9,RTO__39[[#This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Row],[Month]]&gt;4,RTO__39[[#This Row],[Month]]&lt;9,RTO__39[[#This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Row],[Month]]&gt;4,RTO__39[[#This Row],[Month]]&lt;9,RTO__39[[#This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Row],[Month]]&gt;4,RTO__39[[#This Row],[Month]]&lt;9,RTO__39[[#This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Row],[Month]]&gt;4,RTO__39[[#This Row],[Month]]&lt;9,RTO__39[[#This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Row],[Month]]&gt;4,RTO__39[[#This Row],[Month]]&lt;9,RTO__39[[#This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Row],[Month]]&gt;4,RTO__39[[#This Row],[Month]]&lt;9,RTO__39[[#This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Row],[Month]]&gt;4,RTO__39[[#This Row],[Month]]&lt;9,RTO__39[[#This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Row],[Month]]&gt;4,RTO__39[[#This Row],[Month]]&lt;9,RTO__39[[#This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Row],[Month]]&gt;4,RTO__39[[#This Row],[Month]]&lt;9,RTO__39[[#This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Row],[Month]]&gt;4,RTO__39[[#This Row],[Month]]&lt;9,RTO__39[[#This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Row],[Month]]&gt;4,RTO__39[[#This Row],[Month]]&lt;9,RTO__39[[#This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Row],[Month]]&gt;4,RTO__39[[#This Row],[Month]]&lt;9,RTO__39[[#This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Row],[Month]]&gt;4,RTO__39[[#This Row],[Month]]&lt;9,RTO__39[[#This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Row],[Month]]&gt;4,RTO__39[[#This Row],[Month]]&lt;9,RTO__39[[#This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Row],[Month]]&gt;4,RTO__39[[#This Row],[Month]]&lt;9,RTO__39[[#This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Row],[Month]]&gt;4,RTO__39[[#This Row],[Month]]&lt;9,RTO__39[[#This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Row],[Month]]&gt;4,RTO__39[[#This Row],[Month]]&lt;9,RTO__39[[#This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Row],[Month]]&gt;4,RTO__39[[#This Row],[Month]]&lt;9,RTO__39[[#This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Row],[Month]]&gt;4,RTO__39[[#This Row],[Month]]&lt;9,RTO__39[[#This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Row],[Month]]&gt;4,RTO__39[[#This Row],[Month]]&lt;9,RTO__39[[#This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Row],[Month]]&gt;4,RTO__39[[#This Row],[Month]]&lt;9,RTO__39[[#This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Row],[Month]]&gt;4,RTO__39[[#This Row],[Month]]&lt;9,RTO__39[[#This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Row],[Month]]&gt;4,RTO__39[[#This Row],[Month]]&lt;9,RTO__39[[#This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Row],[Month]]&gt;4,RTO__39[[#This Row],[Month]]&lt;9,RTO__39[[#This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Row],[Month]]&gt;4,RTO__39[[#This Row],[Month]]&lt;9,RTO__39[[#This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Row],[Month]]&gt;4,RTO__39[[#This Row],[Month]]&lt;9,RTO__39[[#This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Row],[Month]]&gt;4,RTO__39[[#This Row],[Month]]&lt;9,RTO__39[[#This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Row],[Month]]&gt;4,RTO__39[[#This Row],[Month]]&lt;9,RTO__39[[#This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sheetPr codeName="Sheet24"/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sheetPr codeName="Sheet25"/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2.7903973888888926E-2</v>
      </c>
      <c r="H10" s="42"/>
      <c r="I10" s="8">
        <f>'[28]Average Pricing'!J3</f>
        <v>3.5467091666666666E-2</v>
      </c>
      <c r="J10" s="42"/>
      <c r="K10" s="8">
        <f>'[28]Average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sheetPr codeName="Sheet26"/>
  <dimension ref="A1:O721"/>
  <sheetViews>
    <sheetView workbookViewId="0">
      <selection activeCell="F3" sqref="F3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2" s="45" t="s">
        <v>55</v>
      </c>
      <c r="I2" s="39">
        <f>AVERAGE([28]!RTO__3[Pricing])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3" s="45" t="s">
        <v>61</v>
      </c>
      <c r="I3" s="40">
        <f>IFERROR(AVERAGEIF([28]!RTO__3[On / Off-Peak],"ON",[28]!RTO__3[Pricing]),0)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4" s="45" t="s">
        <v>58</v>
      </c>
      <c r="I4" s="40">
        <f>IFERROR(AVERAGEIF([28]!RTO__3[On / Off-Peak],"OFF",[28]!RTO__3[Pricing]),0)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Row],[Month]]&gt;4,RTO__310[[#This Row],[Month]]&lt;9,RTO__310[[#This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sheetPr codeName="Sheet27"/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sheetPr codeName="Sheet28"/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'[29]PDF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'[29]PDF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'[29]PDF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sheetPr codeName="Sheet29"/>
  <dimension ref="A1:O721"/>
  <sheetViews>
    <sheetView workbookViewId="0">
      <selection activeCell="F2" sqref="F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Row],[Month]]&gt;4,RTO__37[[#This Row],[Month]]&lt;9,RTO__37[[#This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Row],[Month]]&gt;4,RTO__37[[#This Row],[Month]]&lt;9,RTO__37[[#This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Row],[Month]]&gt;4,RTO__37[[#This Row],[Month]]&lt;9,RTO__37[[#This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Row],[Month]]&gt;4,RTO__37[[#This Row],[Month]]&lt;9,RTO__37[[#This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Row],[Month]]&gt;4,RTO__37[[#This Row],[Month]]&lt;9,RTO__37[[#This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Row],[Month]]&gt;4,RTO__37[[#This Row],[Month]]&lt;9,RTO__37[[#This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Row],[Month]]&gt;4,RTO__37[[#This Row],[Month]]&lt;9,RTO__37[[#This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Row],[Month]]&gt;4,RTO__37[[#This Row],[Month]]&lt;9,RTO__37[[#This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Row],[Month]]&gt;4,RTO__37[[#This Row],[Month]]&lt;9,RTO__37[[#This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Row],[Month]]&gt;4,RTO__37[[#This Row],[Month]]&lt;9,RTO__37[[#This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Row],[Month]]&gt;4,RTO__37[[#This Row],[Month]]&lt;9,RTO__37[[#This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Row],[Month]]&gt;4,RTO__37[[#This Row],[Month]]&lt;9,RTO__37[[#This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Row],[Month]]&gt;4,RTO__37[[#This Row],[Month]]&lt;9,RTO__37[[#This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Row],[Month]]&gt;4,RTO__37[[#This Row],[Month]]&lt;9,RTO__37[[#This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Row],[Month]]&gt;4,RTO__37[[#This Row],[Month]]&lt;9,RTO__37[[#This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Row],[Month]]&gt;4,RTO__37[[#This Row],[Month]]&lt;9,RTO__37[[#This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Row],[Month]]&gt;4,RTO__37[[#This Row],[Month]]&lt;9,RTO__37[[#This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Row],[Month]]&gt;4,RTO__37[[#This Row],[Month]]&lt;9,RTO__37[[#This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Row],[Month]]&gt;4,RTO__37[[#This Row],[Month]]&lt;9,RTO__37[[#This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Row],[Month]]&gt;4,RTO__37[[#This Row],[Month]]&lt;9,RTO__37[[#This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Row],[Month]]&gt;4,RTO__37[[#This Row],[Month]]&lt;9,RTO__37[[#This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Row],[Month]]&gt;4,RTO__37[[#This Row],[Month]]&lt;9,RTO__37[[#This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Row],[Month]]&gt;4,RTO__37[[#This Row],[Month]]&lt;9,RTO__37[[#This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Row],[Month]]&gt;4,RTO__37[[#This Row],[Month]]&lt;9,RTO__37[[#This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Row],[Month]]&gt;4,RTO__37[[#This Row],[Month]]&lt;9,RTO__37[[#This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Row],[Month]]&gt;4,RTO__37[[#This Row],[Month]]&lt;9,RTO__37[[#This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Row],[Month]]&gt;4,RTO__37[[#This Row],[Month]]&lt;9,RTO__37[[#This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Row],[Month]]&gt;4,RTO__37[[#This Row],[Month]]&lt;9,RTO__37[[#This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Row],[Month]]&gt;4,RTO__37[[#This Row],[Month]]&lt;9,RTO__37[[#This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Row],[Month]]&gt;4,RTO__37[[#This Row],[Month]]&lt;9,RTO__37[[#This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Row],[Month]]&gt;4,RTO__37[[#This Row],[Month]]&lt;9,RTO__37[[#This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Row],[Month]]&gt;4,RTO__37[[#This Row],[Month]]&lt;9,RTO__37[[#This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Row],[Month]]&gt;4,RTO__37[[#This Row],[Month]]&lt;9,RTO__37[[#This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Row],[Month]]&gt;4,RTO__37[[#This Row],[Month]]&lt;9,RTO__37[[#This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Row],[Month]]&gt;4,RTO__37[[#This Row],[Month]]&lt;9,RTO__37[[#This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Row],[Month]]&gt;4,RTO__37[[#This Row],[Month]]&lt;9,RTO__37[[#This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Row],[Month]]&gt;4,RTO__37[[#This Row],[Month]]&lt;9,RTO__37[[#This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Row],[Month]]&gt;4,RTO__37[[#This Row],[Month]]&lt;9,RTO__37[[#This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Row],[Month]]&gt;4,RTO__37[[#This Row],[Month]]&lt;9,RTO__37[[#This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Row],[Month]]&gt;4,RTO__37[[#This Row],[Month]]&lt;9,RTO__37[[#This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Row],[Month]]&gt;4,RTO__37[[#This Row],[Month]]&lt;9,RTO__37[[#This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Row],[Month]]&gt;4,RTO__37[[#This Row],[Month]]&lt;9,RTO__37[[#This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Row],[Month]]&gt;4,RTO__37[[#This Row],[Month]]&lt;9,RTO__37[[#This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Row],[Month]]&gt;4,RTO__37[[#This Row],[Month]]&lt;9,RTO__37[[#This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Row],[Month]]&gt;4,RTO__37[[#This Row],[Month]]&lt;9,RTO__37[[#This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Row],[Month]]&gt;4,RTO__37[[#This Row],[Month]]&lt;9,RTO__37[[#This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Row],[Month]]&gt;4,RTO__37[[#This Row],[Month]]&lt;9,RTO__37[[#This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Row],[Month]]&gt;4,RTO__37[[#This Row],[Month]]&lt;9,RTO__37[[#This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Row],[Month]]&gt;4,RTO__37[[#This Row],[Month]]&lt;9,RTO__37[[#This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Row],[Month]]&gt;4,RTO__37[[#This Row],[Month]]&lt;9,RTO__37[[#This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Row],[Month]]&gt;4,RTO__37[[#This Row],[Month]]&lt;9,RTO__37[[#This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Row],[Month]]&gt;4,RTO__37[[#This Row],[Month]]&lt;9,RTO__37[[#This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Row],[Month]]&gt;4,RTO__37[[#This Row],[Month]]&lt;9,RTO__37[[#This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Row],[Month]]&gt;4,RTO__37[[#This Row],[Month]]&lt;9,RTO__37[[#This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Row],[Month]]&gt;4,RTO__37[[#This Row],[Month]]&lt;9,RTO__37[[#This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Row],[Month]]&gt;4,RTO__37[[#This Row],[Month]]&lt;9,RTO__37[[#This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Row],[Month]]&gt;4,RTO__37[[#This Row],[Month]]&lt;9,RTO__37[[#This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Row],[Month]]&gt;4,RTO__37[[#This Row],[Month]]&lt;9,RTO__37[[#This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Row],[Month]]&gt;4,RTO__37[[#This Row],[Month]]&lt;9,RTO__37[[#This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Row],[Month]]&gt;4,RTO__37[[#This Row],[Month]]&lt;9,RTO__37[[#This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Row],[Month]]&gt;4,RTO__37[[#This Row],[Month]]&lt;9,RTO__37[[#This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Row],[Month]]&gt;4,RTO__37[[#This Row],[Month]]&lt;9,RTO__37[[#This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Row],[Month]]&gt;4,RTO__37[[#This Row],[Month]]&lt;9,RTO__37[[#This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Row],[Month]]&gt;4,RTO__37[[#This Row],[Month]]&lt;9,RTO__37[[#This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Row],[Month]]&gt;4,RTO__37[[#This Row],[Month]]&lt;9,RTO__37[[#This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Row],[Month]]&gt;4,RTO__37[[#This Row],[Month]]&lt;9,RTO__37[[#This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Row],[Month]]&gt;4,RTO__37[[#This Row],[Month]]&lt;9,RTO__37[[#This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Row],[Month]]&gt;4,RTO__37[[#This Row],[Month]]&lt;9,RTO__37[[#This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Row],[Month]]&gt;4,RTO__37[[#This Row],[Month]]&lt;9,RTO__37[[#This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Row],[Month]]&gt;4,RTO__37[[#This Row],[Month]]&lt;9,RTO__37[[#This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Row],[Month]]&gt;4,RTO__37[[#This Row],[Month]]&lt;9,RTO__37[[#This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Row],[Month]]&gt;4,RTO__37[[#This Row],[Month]]&lt;9,RTO__37[[#This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Row],[Month]]&gt;4,RTO__37[[#This Row],[Month]]&lt;9,RTO__37[[#This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Row],[Month]]&gt;4,RTO__37[[#This Row],[Month]]&lt;9,RTO__37[[#This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Row],[Month]]&gt;4,RTO__37[[#This Row],[Month]]&lt;9,RTO__37[[#This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Row],[Month]]&gt;4,RTO__37[[#This Row],[Month]]&lt;9,RTO__37[[#This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Row],[Month]]&gt;4,RTO__37[[#This Row],[Month]]&lt;9,RTO__37[[#This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Row],[Month]]&gt;4,RTO__37[[#This Row],[Month]]&lt;9,RTO__37[[#This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Row],[Month]]&gt;4,RTO__37[[#This Row],[Month]]&lt;9,RTO__37[[#This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Row],[Month]]&gt;4,RTO__37[[#This Row],[Month]]&lt;9,RTO__37[[#This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Row],[Month]]&gt;4,RTO__37[[#This Row],[Month]]&lt;9,RTO__37[[#This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Row],[Month]]&gt;4,RTO__37[[#This Row],[Month]]&lt;9,RTO__37[[#This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Row],[Month]]&gt;4,RTO__37[[#This Row],[Month]]&lt;9,RTO__37[[#This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Row],[Month]]&gt;4,RTO__37[[#This Row],[Month]]&lt;9,RTO__37[[#This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Row],[Month]]&gt;4,RTO__37[[#This Row],[Month]]&lt;9,RTO__37[[#This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Row],[Month]]&gt;4,RTO__37[[#This Row],[Month]]&lt;9,RTO__37[[#This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Row],[Month]]&gt;4,RTO__37[[#This Row],[Month]]&lt;9,RTO__37[[#This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Row],[Month]]&gt;4,RTO__37[[#This Row],[Month]]&lt;9,RTO__37[[#This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Row],[Month]]&gt;4,RTO__37[[#This Row],[Month]]&lt;9,RTO__37[[#This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Row],[Month]]&gt;4,RTO__37[[#This Row],[Month]]&lt;9,RTO__37[[#This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Row],[Month]]&gt;4,RTO__37[[#This Row],[Month]]&lt;9,RTO__37[[#This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Row],[Month]]&gt;4,RTO__37[[#This Row],[Month]]&lt;9,RTO__37[[#This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Row],[Month]]&gt;4,RTO__37[[#This Row],[Month]]&lt;9,RTO__37[[#This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Row],[Month]]&gt;4,RTO__37[[#This Row],[Month]]&lt;9,RTO__37[[#This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Row],[Month]]&gt;4,RTO__37[[#This Row],[Month]]&lt;9,RTO__37[[#This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Row],[Month]]&gt;4,RTO__37[[#This Row],[Month]]&lt;9,RTO__37[[#This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Row],[Month]]&gt;4,RTO__37[[#This Row],[Month]]&lt;9,RTO__37[[#This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Row],[Month]]&gt;4,RTO__37[[#This Row],[Month]]&lt;9,RTO__37[[#This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Row],[Month]]&gt;4,RTO__37[[#This Row],[Month]]&lt;9,RTO__37[[#This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Row],[Month]]&gt;4,RTO__37[[#This Row],[Month]]&lt;9,RTO__37[[#This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Row],[Month]]&gt;4,RTO__37[[#This Row],[Month]]&lt;9,RTO__37[[#This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Row],[Month]]&gt;4,RTO__37[[#This Row],[Month]]&lt;9,RTO__37[[#This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Row],[Month]]&gt;4,RTO__37[[#This Row],[Month]]&lt;9,RTO__37[[#This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Row],[Month]]&gt;4,RTO__37[[#This Row],[Month]]&lt;9,RTO__37[[#This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Row],[Month]]&gt;4,RTO__37[[#This Row],[Month]]&lt;9,RTO__37[[#This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Row],[Month]]&gt;4,RTO__37[[#This Row],[Month]]&lt;9,RTO__37[[#This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Row],[Month]]&gt;4,RTO__37[[#This Row],[Month]]&lt;9,RTO__37[[#This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Row],[Month]]&gt;4,RTO__37[[#This Row],[Month]]&lt;9,RTO__37[[#This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Row],[Month]]&gt;4,RTO__37[[#This Row],[Month]]&lt;9,RTO__37[[#This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Row],[Month]]&gt;4,RTO__37[[#This Row],[Month]]&lt;9,RTO__37[[#This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Row],[Month]]&gt;4,RTO__37[[#This Row],[Month]]&lt;9,RTO__37[[#This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Row],[Month]]&gt;4,RTO__37[[#This Row],[Month]]&lt;9,RTO__37[[#This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Row],[Month]]&gt;4,RTO__37[[#This Row],[Month]]&lt;9,RTO__37[[#This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Row],[Month]]&gt;4,RTO__37[[#This Row],[Month]]&lt;9,RTO__37[[#This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Row],[Month]]&gt;4,RTO__37[[#This Row],[Month]]&lt;9,RTO__37[[#This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Row],[Month]]&gt;4,RTO__37[[#This Row],[Month]]&lt;9,RTO__37[[#This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Row],[Month]]&gt;4,RTO__37[[#This Row],[Month]]&lt;9,RTO__37[[#This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Row],[Month]]&gt;4,RTO__37[[#This Row],[Month]]&lt;9,RTO__37[[#This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Row],[Month]]&gt;4,RTO__37[[#This Row],[Month]]&lt;9,RTO__37[[#This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Row],[Month]]&gt;4,RTO__37[[#This Row],[Month]]&lt;9,RTO__37[[#This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Row],[Month]]&gt;4,RTO__37[[#This Row],[Month]]&lt;9,RTO__37[[#This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Row],[Month]]&gt;4,RTO__37[[#This Row],[Month]]&lt;9,RTO__37[[#This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Row],[Month]]&gt;4,RTO__37[[#This Row],[Month]]&lt;9,RTO__37[[#This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Row],[Month]]&gt;4,RTO__37[[#This Row],[Month]]&lt;9,RTO__37[[#This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Row],[Month]]&gt;4,RTO__37[[#This Row],[Month]]&lt;9,RTO__37[[#This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Row],[Month]]&gt;4,RTO__37[[#This Row],[Month]]&lt;9,RTO__37[[#This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Row],[Month]]&gt;4,RTO__37[[#This Row],[Month]]&lt;9,RTO__37[[#This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Row],[Month]]&gt;4,RTO__37[[#This Row],[Month]]&lt;9,RTO__37[[#This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Row],[Month]]&gt;4,RTO__37[[#This Row],[Month]]&lt;9,RTO__37[[#This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Row],[Month]]&gt;4,RTO__37[[#This Row],[Month]]&lt;9,RTO__37[[#This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Row],[Month]]&gt;4,RTO__37[[#This Row],[Month]]&lt;9,RTO__37[[#This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Row],[Month]]&gt;4,RTO__37[[#This Row],[Month]]&lt;9,RTO__37[[#This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Row],[Month]]&gt;4,RTO__37[[#This Row],[Month]]&lt;9,RTO__37[[#This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Row],[Month]]&gt;4,RTO__37[[#This Row],[Month]]&lt;9,RTO__37[[#This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Row],[Month]]&gt;4,RTO__37[[#This Row],[Month]]&lt;9,RTO__37[[#This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Row],[Month]]&gt;4,RTO__37[[#This Row],[Month]]&lt;9,RTO__37[[#This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Row],[Month]]&gt;4,RTO__37[[#This Row],[Month]]&lt;9,RTO__37[[#This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Row],[Month]]&gt;4,RTO__37[[#This Row],[Month]]&lt;9,RTO__37[[#This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Row],[Month]]&gt;4,RTO__37[[#This Row],[Month]]&lt;9,RTO__37[[#This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Row],[Month]]&gt;4,RTO__37[[#This Row],[Month]]&lt;9,RTO__37[[#This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Row],[Month]]&gt;4,RTO__37[[#This Row],[Month]]&lt;9,RTO__37[[#This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Row],[Month]]&gt;4,RTO__37[[#This Row],[Month]]&lt;9,RTO__37[[#This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Row],[Month]]&gt;4,RTO__37[[#This Row],[Month]]&lt;9,RTO__37[[#This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Row],[Month]]&gt;4,RTO__37[[#This Row],[Month]]&lt;9,RTO__37[[#This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Row],[Month]]&gt;4,RTO__37[[#This Row],[Month]]&lt;9,RTO__37[[#This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Row],[Month]]&gt;4,RTO__37[[#This Row],[Month]]&lt;9,RTO__37[[#This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Row],[Month]]&gt;4,RTO__37[[#This Row],[Month]]&lt;9,RTO__37[[#This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Row],[Month]]&gt;4,RTO__37[[#This Row],[Month]]&lt;9,RTO__37[[#This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Row],[Month]]&gt;4,RTO__37[[#This Row],[Month]]&lt;9,RTO__37[[#This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Row],[Month]]&gt;4,RTO__37[[#This Row],[Month]]&lt;9,RTO__37[[#This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Row],[Month]]&gt;4,RTO__37[[#This Row],[Month]]&lt;9,RTO__37[[#This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Row],[Month]]&gt;4,RTO__37[[#This Row],[Month]]&lt;9,RTO__37[[#This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Row],[Month]]&gt;4,RTO__37[[#This Row],[Month]]&lt;9,RTO__37[[#This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Row],[Month]]&gt;4,RTO__37[[#This Row],[Month]]&lt;9,RTO__37[[#This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Row],[Month]]&gt;4,RTO__37[[#This Row],[Month]]&lt;9,RTO__37[[#This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Row],[Month]]&gt;4,RTO__37[[#This Row],[Month]]&lt;9,RTO__37[[#This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Row],[Month]]&gt;4,RTO__37[[#This Row],[Month]]&lt;9,RTO__37[[#This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Row],[Month]]&gt;4,RTO__37[[#This Row],[Month]]&lt;9,RTO__37[[#This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Row],[Month]]&gt;4,RTO__37[[#This Row],[Month]]&lt;9,RTO__37[[#This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Row],[Month]]&gt;4,RTO__37[[#This Row],[Month]]&lt;9,RTO__37[[#This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Row],[Month]]&gt;4,RTO__37[[#This Row],[Month]]&lt;9,RTO__37[[#This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Row],[Month]]&gt;4,RTO__37[[#This Row],[Month]]&lt;9,RTO__37[[#This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Row],[Month]]&gt;4,RTO__37[[#This Row],[Month]]&lt;9,RTO__37[[#This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Row],[Month]]&gt;4,RTO__37[[#This Row],[Month]]&lt;9,RTO__37[[#This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Row],[Month]]&gt;4,RTO__37[[#This Row],[Month]]&lt;9,RTO__37[[#This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Row],[Month]]&gt;4,RTO__37[[#This Row],[Month]]&lt;9,RTO__37[[#This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Row],[Month]]&gt;4,RTO__37[[#This Row],[Month]]&lt;9,RTO__37[[#This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Row],[Month]]&gt;4,RTO__37[[#This Row],[Month]]&lt;9,RTO__37[[#This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Row],[Month]]&gt;4,RTO__37[[#This Row],[Month]]&lt;9,RTO__37[[#This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Row],[Month]]&gt;4,RTO__37[[#This Row],[Month]]&lt;9,RTO__37[[#This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Row],[Month]]&gt;4,RTO__37[[#This Row],[Month]]&lt;9,RTO__37[[#This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Row],[Month]]&gt;4,RTO__37[[#This Row],[Month]]&lt;9,RTO__37[[#This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Row],[Month]]&gt;4,RTO__37[[#This Row],[Month]]&lt;9,RTO__37[[#This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Row],[Month]]&gt;4,RTO__37[[#This Row],[Month]]&lt;9,RTO__37[[#This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Row],[Month]]&gt;4,RTO__37[[#This Row],[Month]]&lt;9,RTO__37[[#This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Row],[Month]]&gt;4,RTO__37[[#This Row],[Month]]&lt;9,RTO__37[[#This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Row],[Month]]&gt;4,RTO__37[[#This Row],[Month]]&lt;9,RTO__37[[#This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Row],[Month]]&gt;4,RTO__37[[#This Row],[Month]]&lt;9,RTO__37[[#This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Row],[Month]]&gt;4,RTO__37[[#This Row],[Month]]&lt;9,RTO__37[[#This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Row],[Month]]&gt;4,RTO__37[[#This Row],[Month]]&lt;9,RTO__37[[#This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Row],[Month]]&gt;4,RTO__37[[#This Row],[Month]]&lt;9,RTO__37[[#This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Row],[Month]]&gt;4,RTO__37[[#This Row],[Month]]&lt;9,RTO__37[[#This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Row],[Month]]&gt;4,RTO__37[[#This Row],[Month]]&lt;9,RTO__37[[#This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Row],[Month]]&gt;4,RTO__37[[#This Row],[Month]]&lt;9,RTO__37[[#This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Row],[Month]]&gt;4,RTO__37[[#This Row],[Month]]&lt;9,RTO__37[[#This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Row],[Month]]&gt;4,RTO__37[[#This Row],[Month]]&lt;9,RTO__37[[#This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Row],[Month]]&gt;4,RTO__37[[#This Row],[Month]]&lt;9,RTO__37[[#This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Row],[Month]]&gt;4,RTO__37[[#This Row],[Month]]&lt;9,RTO__37[[#This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Row],[Month]]&gt;4,RTO__37[[#This Row],[Month]]&lt;9,RTO__37[[#This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Row],[Month]]&gt;4,RTO__37[[#This Row],[Month]]&lt;9,RTO__37[[#This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Row],[Month]]&gt;4,RTO__37[[#This Row],[Month]]&lt;9,RTO__37[[#This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Row],[Month]]&gt;4,RTO__37[[#This Row],[Month]]&lt;9,RTO__37[[#This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Row],[Month]]&gt;4,RTO__37[[#This Row],[Month]]&lt;9,RTO__37[[#This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Row],[Month]]&gt;4,RTO__37[[#This Row],[Month]]&lt;9,RTO__37[[#This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Row],[Month]]&gt;4,RTO__37[[#This Row],[Month]]&lt;9,RTO__37[[#This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Row],[Month]]&gt;4,RTO__37[[#This Row],[Month]]&lt;9,RTO__37[[#This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Row],[Month]]&gt;4,RTO__37[[#This Row],[Month]]&lt;9,RTO__37[[#This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Row],[Month]]&gt;4,RTO__37[[#This Row],[Month]]&lt;9,RTO__37[[#This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Row],[Month]]&gt;4,RTO__37[[#This Row],[Month]]&lt;9,RTO__37[[#This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Row],[Month]]&gt;4,RTO__37[[#This Row],[Month]]&lt;9,RTO__37[[#This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Row],[Month]]&gt;4,RTO__37[[#This Row],[Month]]&lt;9,RTO__37[[#This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Row],[Month]]&gt;4,RTO__37[[#This Row],[Month]]&lt;9,RTO__37[[#This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Row],[Month]]&gt;4,RTO__37[[#This Row],[Month]]&lt;9,RTO__37[[#This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Row],[Month]]&gt;4,RTO__37[[#This Row],[Month]]&lt;9,RTO__37[[#This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Row],[Month]]&gt;4,RTO__37[[#This Row],[Month]]&lt;9,RTO__37[[#This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Row],[Month]]&gt;4,RTO__37[[#This Row],[Month]]&lt;9,RTO__37[[#This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Row],[Month]]&gt;4,RTO__37[[#This Row],[Month]]&lt;9,RTO__37[[#This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Row],[Month]]&gt;4,RTO__37[[#This Row],[Month]]&lt;9,RTO__37[[#This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Row],[Month]]&gt;4,RTO__37[[#This Row],[Month]]&lt;9,RTO__37[[#This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Row],[Month]]&gt;4,RTO__37[[#This Row],[Month]]&lt;9,RTO__37[[#This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Row],[Month]]&gt;4,RTO__37[[#This Row],[Month]]&lt;9,RTO__37[[#This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Row],[Month]]&gt;4,RTO__37[[#This Row],[Month]]&lt;9,RTO__37[[#This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Row],[Month]]&gt;4,RTO__37[[#This Row],[Month]]&lt;9,RTO__37[[#This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Row],[Month]]&gt;4,RTO__37[[#This Row],[Month]]&lt;9,RTO__37[[#This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Row],[Month]]&gt;4,RTO__37[[#This Row],[Month]]&lt;9,RTO__37[[#This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Row],[Month]]&gt;4,RTO__37[[#This Row],[Month]]&lt;9,RTO__37[[#This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Row],[Month]]&gt;4,RTO__37[[#This Row],[Month]]&lt;9,RTO__37[[#This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Row],[Month]]&gt;4,RTO__37[[#This Row],[Month]]&lt;9,RTO__37[[#This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Row],[Month]]&gt;4,RTO__37[[#This Row],[Month]]&lt;9,RTO__37[[#This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Row],[Month]]&gt;4,RTO__37[[#This Row],[Month]]&lt;9,RTO__37[[#This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Row],[Month]]&gt;4,RTO__37[[#This Row],[Month]]&lt;9,RTO__37[[#This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Row],[Month]]&gt;4,RTO__37[[#This Row],[Month]]&lt;9,RTO__37[[#This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Row],[Month]]&gt;4,RTO__37[[#This Row],[Month]]&lt;9,RTO__37[[#This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Row],[Month]]&gt;4,RTO__37[[#This Row],[Month]]&lt;9,RTO__37[[#This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Row],[Month]]&gt;4,RTO__37[[#This Row],[Month]]&lt;9,RTO__37[[#This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Row],[Month]]&gt;4,RTO__37[[#This Row],[Month]]&lt;9,RTO__37[[#This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Row],[Month]]&gt;4,RTO__37[[#This Row],[Month]]&lt;9,RTO__37[[#This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Row],[Month]]&gt;4,RTO__37[[#This Row],[Month]]&lt;9,RTO__37[[#This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Row],[Month]]&gt;4,RTO__37[[#This Row],[Month]]&lt;9,RTO__37[[#This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Row],[Month]]&gt;4,RTO__37[[#This Row],[Month]]&lt;9,RTO__37[[#This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Row],[Month]]&gt;4,RTO__37[[#This Row],[Month]]&lt;9,RTO__37[[#This Row],[Day of Week]]&lt;=5,RTO__37[[#This Row],[Hour]]&gt;=15,RTO__37[[#This Row],[Hour]]&lt;=18),"ON","OFF")</f>
        <v>OFF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Row],[Month]]&gt;4,RTO__37[[#This Row],[Month]]&lt;9,RTO__37[[#This Row],[Day of Week]]&lt;=5,RTO__37[[#This Row],[Hour]]&gt;=15,RTO__37[[#This Row],[Hour]]&lt;=18),"ON","OFF")</f>
        <v>OFF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Row],[Month]]&gt;4,RTO__37[[#This Row],[Month]]&lt;9,RTO__37[[#This Row],[Day of Week]]&lt;=5,RTO__37[[#This Row],[Hour]]&gt;=15,RTO__37[[#This Row],[Hour]]&lt;=18),"ON","OFF")</f>
        <v>OFF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Row],[Month]]&gt;4,RTO__37[[#This Row],[Month]]&lt;9,RTO__37[[#This Row],[Day of Week]]&lt;=5,RTO__37[[#This Row],[Hour]]&gt;=15,RTO__37[[#This Row],[Hour]]&lt;=18),"ON","OFF")</f>
        <v>OFF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Row],[Month]]&gt;4,RTO__37[[#This Row],[Month]]&lt;9,RTO__37[[#This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Row],[Month]]&gt;4,RTO__37[[#This Row],[Month]]&lt;9,RTO__37[[#This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Row],[Month]]&gt;4,RTO__37[[#This Row],[Month]]&lt;9,RTO__37[[#This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Row],[Month]]&gt;4,RTO__37[[#This Row],[Month]]&lt;9,RTO__37[[#This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Row],[Month]]&gt;4,RTO__37[[#This Row],[Month]]&lt;9,RTO__37[[#This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Row],[Month]]&gt;4,RTO__37[[#This Row],[Month]]&lt;9,RTO__37[[#This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Row],[Month]]&gt;4,RTO__37[[#This Row],[Month]]&lt;9,RTO__37[[#This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Row],[Month]]&gt;4,RTO__37[[#This Row],[Month]]&lt;9,RTO__37[[#This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Row],[Month]]&gt;4,RTO__37[[#This Row],[Month]]&lt;9,RTO__37[[#This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Row],[Month]]&gt;4,RTO__37[[#This Row],[Month]]&lt;9,RTO__37[[#This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Row],[Month]]&gt;4,RTO__37[[#This Row],[Month]]&lt;9,RTO__37[[#This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Row],[Month]]&gt;4,RTO__37[[#This Row],[Month]]&lt;9,RTO__37[[#This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Row],[Month]]&gt;4,RTO__37[[#This Row],[Month]]&lt;9,RTO__37[[#This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Row],[Month]]&gt;4,RTO__37[[#This Row],[Month]]&lt;9,RTO__37[[#This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Row],[Month]]&gt;4,RTO__37[[#This Row],[Month]]&lt;9,RTO__37[[#This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Row],[Month]]&gt;4,RTO__37[[#This Row],[Month]]&lt;9,RTO__37[[#This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Row],[Month]]&gt;4,RTO__37[[#This Row],[Month]]&lt;9,RTO__37[[#This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Row],[Month]]&gt;4,RTO__37[[#This Row],[Month]]&lt;9,RTO__37[[#This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Row],[Month]]&gt;4,RTO__37[[#This Row],[Month]]&lt;9,RTO__37[[#This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Row],[Month]]&gt;4,RTO__37[[#This Row],[Month]]&lt;9,RTO__37[[#This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Row],[Month]]&gt;4,RTO__37[[#This Row],[Month]]&lt;9,RTO__37[[#This Row],[Day of Week]]&lt;=5,RTO__37[[#This Row],[Hour]]&gt;=15,RTO__37[[#This Row],[Hour]]&lt;=18),"ON","OFF")</f>
        <v>OFF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Row],[Month]]&gt;4,RTO__37[[#This Row],[Month]]&lt;9,RTO__37[[#This Row],[Day of Week]]&lt;=5,RTO__37[[#This Row],[Hour]]&gt;=15,RTO__37[[#This Row],[Hour]]&lt;=18),"ON","OFF")</f>
        <v>OFF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Row],[Month]]&gt;4,RTO__37[[#This Row],[Month]]&lt;9,RTO__37[[#This Row],[Day of Week]]&lt;=5,RTO__37[[#This Row],[Hour]]&gt;=15,RTO__37[[#This Row],[Hour]]&lt;=18),"ON","OFF")</f>
        <v>OFF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Row],[Month]]&gt;4,RTO__37[[#This Row],[Month]]&lt;9,RTO__37[[#This Row],[Day of Week]]&lt;=5,RTO__37[[#This Row],[Hour]]&gt;=15,RTO__37[[#This Row],[Hour]]&lt;=18),"ON","OFF")</f>
        <v>OFF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Row],[Month]]&gt;4,RTO__37[[#This Row],[Month]]&lt;9,RTO__37[[#This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Row],[Month]]&gt;4,RTO__37[[#This Row],[Month]]&lt;9,RTO__37[[#This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Row],[Month]]&gt;4,RTO__37[[#This Row],[Month]]&lt;9,RTO__37[[#This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Row],[Month]]&gt;4,RTO__37[[#This Row],[Month]]&lt;9,RTO__37[[#This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Row],[Month]]&gt;4,RTO__37[[#This Row],[Month]]&lt;9,RTO__37[[#This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Row],[Month]]&gt;4,RTO__37[[#This Row],[Month]]&lt;9,RTO__37[[#This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Row],[Month]]&gt;4,RTO__37[[#This Row],[Month]]&lt;9,RTO__37[[#This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Row],[Month]]&gt;4,RTO__37[[#This Row],[Month]]&lt;9,RTO__37[[#This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Row],[Month]]&gt;4,RTO__37[[#This Row],[Month]]&lt;9,RTO__37[[#This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Row],[Month]]&gt;4,RTO__37[[#This Row],[Month]]&lt;9,RTO__37[[#This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Row],[Month]]&gt;4,RTO__37[[#This Row],[Month]]&lt;9,RTO__37[[#This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Row],[Month]]&gt;4,RTO__37[[#This Row],[Month]]&lt;9,RTO__37[[#This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Row],[Month]]&gt;4,RTO__37[[#This Row],[Month]]&lt;9,RTO__37[[#This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Row],[Month]]&gt;4,RTO__37[[#This Row],[Month]]&lt;9,RTO__37[[#This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Row],[Month]]&gt;4,RTO__37[[#This Row],[Month]]&lt;9,RTO__37[[#This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Row],[Month]]&gt;4,RTO__37[[#This Row],[Month]]&lt;9,RTO__37[[#This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Row],[Month]]&gt;4,RTO__37[[#This Row],[Month]]&lt;9,RTO__37[[#This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Row],[Month]]&gt;4,RTO__37[[#This Row],[Month]]&lt;9,RTO__37[[#This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Row],[Month]]&gt;4,RTO__37[[#This Row],[Month]]&lt;9,RTO__37[[#This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Row],[Month]]&gt;4,RTO__37[[#This Row],[Month]]&lt;9,RTO__37[[#This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Row],[Month]]&gt;4,RTO__37[[#This Row],[Month]]&lt;9,RTO__37[[#This Row],[Day of Week]]&lt;=5,RTO__37[[#This Row],[Hour]]&gt;=15,RTO__37[[#This Row],[Hour]]&lt;=18),"ON","OFF")</f>
        <v>OFF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Row],[Month]]&gt;4,RTO__37[[#This Row],[Month]]&lt;9,RTO__37[[#This Row],[Day of Week]]&lt;=5,RTO__37[[#This Row],[Hour]]&gt;=15,RTO__37[[#This Row],[Hour]]&lt;=18),"ON","OFF")</f>
        <v>OFF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Row],[Month]]&gt;4,RTO__37[[#This Row],[Month]]&lt;9,RTO__37[[#This Row],[Day of Week]]&lt;=5,RTO__37[[#This Row],[Hour]]&gt;=15,RTO__37[[#This Row],[Hour]]&lt;=18),"ON","OFF")</f>
        <v>OFF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Row],[Month]]&gt;4,RTO__37[[#This Row],[Month]]&lt;9,RTO__37[[#This Row],[Day of Week]]&lt;=5,RTO__37[[#This Row],[Hour]]&gt;=15,RTO__37[[#This Row],[Hour]]&lt;=18),"ON","OFF")</f>
        <v>OFF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Row],[Month]]&gt;4,RTO__37[[#This Row],[Month]]&lt;9,RTO__37[[#This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Row],[Month]]&gt;4,RTO__37[[#This Row],[Month]]&lt;9,RTO__37[[#This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Row],[Month]]&gt;4,RTO__37[[#This Row],[Month]]&lt;9,RTO__37[[#This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Row],[Month]]&gt;4,RTO__37[[#This Row],[Month]]&lt;9,RTO__37[[#This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Row],[Month]]&gt;4,RTO__37[[#This Row],[Month]]&lt;9,RTO__37[[#This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Row],[Month]]&gt;4,RTO__37[[#This Row],[Month]]&lt;9,RTO__37[[#This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Row],[Month]]&gt;4,RTO__37[[#This Row],[Month]]&lt;9,RTO__37[[#This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Row],[Month]]&gt;4,RTO__37[[#This Row],[Month]]&lt;9,RTO__37[[#This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Row],[Month]]&gt;4,RTO__37[[#This Row],[Month]]&lt;9,RTO__37[[#This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Row],[Month]]&gt;4,RTO__37[[#This Row],[Month]]&lt;9,RTO__37[[#This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Row],[Month]]&gt;4,RTO__37[[#This Row],[Month]]&lt;9,RTO__37[[#This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Row],[Month]]&gt;4,RTO__37[[#This Row],[Month]]&lt;9,RTO__37[[#This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Row],[Month]]&gt;4,RTO__37[[#This Row],[Month]]&lt;9,RTO__37[[#This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Row],[Month]]&gt;4,RTO__37[[#This Row],[Month]]&lt;9,RTO__37[[#This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Row],[Month]]&gt;4,RTO__37[[#This Row],[Month]]&lt;9,RTO__37[[#This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Row],[Month]]&gt;4,RTO__37[[#This Row],[Month]]&lt;9,RTO__37[[#This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Row],[Month]]&gt;4,RTO__37[[#This Row],[Month]]&lt;9,RTO__37[[#This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Row],[Month]]&gt;4,RTO__37[[#This Row],[Month]]&lt;9,RTO__37[[#This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Row],[Month]]&gt;4,RTO__37[[#This Row],[Month]]&lt;9,RTO__37[[#This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Row],[Month]]&gt;4,RTO__37[[#This Row],[Month]]&lt;9,RTO__37[[#This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Row],[Month]]&gt;4,RTO__37[[#This Row],[Month]]&lt;9,RTO__37[[#This Row],[Day of Week]]&lt;=5,RTO__37[[#This Row],[Hour]]&gt;=15,RTO__37[[#This Row],[Hour]]&lt;=18),"ON","OFF")</f>
        <v>OFF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Row],[Month]]&gt;4,RTO__37[[#This Row],[Month]]&lt;9,RTO__37[[#This Row],[Day of Week]]&lt;=5,RTO__37[[#This Row],[Hour]]&gt;=15,RTO__37[[#This Row],[Hour]]&lt;=18),"ON","OFF")</f>
        <v>OFF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Row],[Month]]&gt;4,RTO__37[[#This Row],[Month]]&lt;9,RTO__37[[#This Row],[Day of Week]]&lt;=5,RTO__37[[#This Row],[Hour]]&gt;=15,RTO__37[[#This Row],[Hour]]&lt;=18),"ON","OFF")</f>
        <v>OFF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Row],[Month]]&gt;4,RTO__37[[#This Row],[Month]]&lt;9,RTO__37[[#This Row],[Day of Week]]&lt;=5,RTO__37[[#This Row],[Hour]]&gt;=15,RTO__37[[#This Row],[Hour]]&lt;=18),"ON","OFF")</f>
        <v>OFF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Row],[Month]]&gt;4,RTO__37[[#This Row],[Month]]&lt;9,RTO__37[[#This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Row],[Month]]&gt;4,RTO__37[[#This Row],[Month]]&lt;9,RTO__37[[#This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Row],[Month]]&gt;4,RTO__37[[#This Row],[Month]]&lt;9,RTO__37[[#This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Row],[Month]]&gt;4,RTO__37[[#This Row],[Month]]&lt;9,RTO__37[[#This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Row],[Month]]&gt;4,RTO__37[[#This Row],[Month]]&lt;9,RTO__37[[#This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Row],[Month]]&gt;4,RTO__37[[#This Row],[Month]]&lt;9,RTO__37[[#This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Row],[Month]]&gt;4,RTO__37[[#This Row],[Month]]&lt;9,RTO__37[[#This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Row],[Month]]&gt;4,RTO__37[[#This Row],[Month]]&lt;9,RTO__37[[#This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Row],[Month]]&gt;4,RTO__37[[#This Row],[Month]]&lt;9,RTO__37[[#This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Row],[Month]]&gt;4,RTO__37[[#This Row],[Month]]&lt;9,RTO__37[[#This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Row],[Month]]&gt;4,RTO__37[[#This Row],[Month]]&lt;9,RTO__37[[#This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Row],[Month]]&gt;4,RTO__37[[#This Row],[Month]]&lt;9,RTO__37[[#This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Row],[Month]]&gt;4,RTO__37[[#This Row],[Month]]&lt;9,RTO__37[[#This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Row],[Month]]&gt;4,RTO__37[[#This Row],[Month]]&lt;9,RTO__37[[#This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Row],[Month]]&gt;4,RTO__37[[#This Row],[Month]]&lt;9,RTO__37[[#This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Row],[Month]]&gt;4,RTO__37[[#This Row],[Month]]&lt;9,RTO__37[[#This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Row],[Month]]&gt;4,RTO__37[[#This Row],[Month]]&lt;9,RTO__37[[#This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Row],[Month]]&gt;4,RTO__37[[#This Row],[Month]]&lt;9,RTO__37[[#This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Row],[Month]]&gt;4,RTO__37[[#This Row],[Month]]&lt;9,RTO__37[[#This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Row],[Month]]&gt;4,RTO__37[[#This Row],[Month]]&lt;9,RTO__37[[#This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Row],[Month]]&gt;4,RTO__37[[#This Row],[Month]]&lt;9,RTO__37[[#This Row],[Day of Week]]&lt;=5,RTO__37[[#This Row],[Hour]]&gt;=15,RTO__37[[#This Row],[Hour]]&lt;=18),"ON","OFF")</f>
        <v>OFF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Row],[Month]]&gt;4,RTO__37[[#This Row],[Month]]&lt;9,RTO__37[[#This Row],[Day of Week]]&lt;=5,RTO__37[[#This Row],[Hour]]&gt;=15,RTO__37[[#This Row],[Hour]]&lt;=18),"ON","OFF")</f>
        <v>OFF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Row],[Month]]&gt;4,RTO__37[[#This Row],[Month]]&lt;9,RTO__37[[#This Row],[Day of Week]]&lt;=5,RTO__37[[#This Row],[Hour]]&gt;=15,RTO__37[[#This Row],[Hour]]&lt;=18),"ON","OFF")</f>
        <v>OFF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Row],[Month]]&gt;4,RTO__37[[#This Row],[Month]]&lt;9,RTO__37[[#This Row],[Day of Week]]&lt;=5,RTO__37[[#This Row],[Hour]]&gt;=15,RTO__37[[#This Row],[Hour]]&lt;=18),"ON","OFF")</f>
        <v>OFF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Row],[Month]]&gt;4,RTO__37[[#This Row],[Month]]&lt;9,RTO__37[[#This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Row],[Month]]&gt;4,RTO__37[[#This Row],[Month]]&lt;9,RTO__37[[#This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Row],[Month]]&gt;4,RTO__37[[#This Row],[Month]]&lt;9,RTO__37[[#This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Row],[Month]]&gt;4,RTO__37[[#This Row],[Month]]&lt;9,RTO__37[[#This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Row],[Month]]&gt;4,RTO__37[[#This Row],[Month]]&lt;9,RTO__37[[#This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Row],[Month]]&gt;4,RTO__37[[#This Row],[Month]]&lt;9,RTO__37[[#This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Row],[Month]]&gt;4,RTO__37[[#This Row],[Month]]&lt;9,RTO__37[[#This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Row],[Month]]&gt;4,RTO__37[[#This Row],[Month]]&lt;9,RTO__37[[#This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Row],[Month]]&gt;4,RTO__37[[#This Row],[Month]]&lt;9,RTO__37[[#This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Row],[Month]]&gt;4,RTO__37[[#This Row],[Month]]&lt;9,RTO__37[[#This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Row],[Month]]&gt;4,RTO__37[[#This Row],[Month]]&lt;9,RTO__37[[#This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Row],[Month]]&gt;4,RTO__37[[#This Row],[Month]]&lt;9,RTO__37[[#This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Row],[Month]]&gt;4,RTO__37[[#This Row],[Month]]&lt;9,RTO__37[[#This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Row],[Month]]&gt;4,RTO__37[[#This Row],[Month]]&lt;9,RTO__37[[#This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Row],[Month]]&gt;4,RTO__37[[#This Row],[Month]]&lt;9,RTO__37[[#This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Row],[Month]]&gt;4,RTO__37[[#This Row],[Month]]&lt;9,RTO__37[[#This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Row],[Month]]&gt;4,RTO__37[[#This Row],[Month]]&lt;9,RTO__37[[#This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Row],[Month]]&gt;4,RTO__37[[#This Row],[Month]]&lt;9,RTO__37[[#This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Row],[Month]]&gt;4,RTO__37[[#This Row],[Month]]&lt;9,RTO__37[[#This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Row],[Month]]&gt;4,RTO__37[[#This Row],[Month]]&lt;9,RTO__37[[#This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Row],[Month]]&gt;4,RTO__37[[#This Row],[Month]]&lt;9,RTO__37[[#This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Row],[Month]]&gt;4,RTO__37[[#This Row],[Month]]&lt;9,RTO__37[[#This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Row],[Month]]&gt;4,RTO__37[[#This Row],[Month]]&lt;9,RTO__37[[#This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Row],[Month]]&gt;4,RTO__37[[#This Row],[Month]]&lt;9,RTO__37[[#This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Row],[Month]]&gt;4,RTO__37[[#This Row],[Month]]&lt;9,RTO__37[[#This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Row],[Month]]&gt;4,RTO__37[[#This Row],[Month]]&lt;9,RTO__37[[#This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Row],[Month]]&gt;4,RTO__37[[#This Row],[Month]]&lt;9,RTO__37[[#This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Row],[Month]]&gt;4,RTO__37[[#This Row],[Month]]&lt;9,RTO__37[[#This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Row],[Month]]&gt;4,RTO__37[[#This Row],[Month]]&lt;9,RTO__37[[#This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Row],[Month]]&gt;4,RTO__37[[#This Row],[Month]]&lt;9,RTO__37[[#This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Row],[Month]]&gt;4,RTO__37[[#This Row],[Month]]&lt;9,RTO__37[[#This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Row],[Month]]&gt;4,RTO__37[[#This Row],[Month]]&lt;9,RTO__37[[#This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Row],[Month]]&gt;4,RTO__37[[#This Row],[Month]]&lt;9,RTO__37[[#This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Row],[Month]]&gt;4,RTO__37[[#This Row],[Month]]&lt;9,RTO__37[[#This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Row],[Month]]&gt;4,RTO__37[[#This Row],[Month]]&lt;9,RTO__37[[#This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Row],[Month]]&gt;4,RTO__37[[#This Row],[Month]]&lt;9,RTO__37[[#This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Row],[Month]]&gt;4,RTO__37[[#This Row],[Month]]&lt;9,RTO__37[[#This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Row],[Month]]&gt;4,RTO__37[[#This Row],[Month]]&lt;9,RTO__37[[#This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Row],[Month]]&gt;4,RTO__37[[#This Row],[Month]]&lt;9,RTO__37[[#This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Row],[Month]]&gt;4,RTO__37[[#This Row],[Month]]&lt;9,RTO__37[[#This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Row],[Month]]&gt;4,RTO__37[[#This Row],[Month]]&lt;9,RTO__37[[#This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Row],[Month]]&gt;4,RTO__37[[#This Row],[Month]]&lt;9,RTO__37[[#This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Row],[Month]]&gt;4,RTO__37[[#This Row],[Month]]&lt;9,RTO__37[[#This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Row],[Month]]&gt;4,RTO__37[[#This Row],[Month]]&lt;9,RTO__37[[#This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Row],[Month]]&gt;4,RTO__37[[#This Row],[Month]]&lt;9,RTO__37[[#This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Row],[Month]]&gt;4,RTO__37[[#This Row],[Month]]&lt;9,RTO__37[[#This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Row],[Month]]&gt;4,RTO__37[[#This Row],[Month]]&lt;9,RTO__37[[#This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Row],[Month]]&gt;4,RTO__37[[#This Row],[Month]]&lt;9,RTO__37[[#This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Row],[Month]]&gt;4,RTO__37[[#This Row],[Month]]&lt;9,RTO__37[[#This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Row],[Month]]&gt;4,RTO__37[[#This Row],[Month]]&lt;9,RTO__37[[#This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Row],[Month]]&gt;4,RTO__37[[#This Row],[Month]]&lt;9,RTO__37[[#This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Row],[Month]]&gt;4,RTO__37[[#This Row],[Month]]&lt;9,RTO__37[[#This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Row],[Month]]&gt;4,RTO__37[[#This Row],[Month]]&lt;9,RTO__37[[#This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Row],[Month]]&gt;4,RTO__37[[#This Row],[Month]]&lt;9,RTO__37[[#This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Row],[Month]]&gt;4,RTO__37[[#This Row],[Month]]&lt;9,RTO__37[[#This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Row],[Month]]&gt;4,RTO__37[[#This Row],[Month]]&lt;9,RTO__37[[#This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Row],[Month]]&gt;4,RTO__37[[#This Row],[Month]]&lt;9,RTO__37[[#This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Row],[Month]]&gt;4,RTO__37[[#This Row],[Month]]&lt;9,RTO__37[[#This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Row],[Month]]&gt;4,RTO__37[[#This Row],[Month]]&lt;9,RTO__37[[#This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Row],[Month]]&gt;4,RTO__37[[#This Row],[Month]]&lt;9,RTO__37[[#This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Row],[Month]]&gt;4,RTO__37[[#This Row],[Month]]&lt;9,RTO__37[[#This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Row],[Month]]&gt;4,RTO__37[[#This Row],[Month]]&lt;9,RTO__37[[#This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Row],[Month]]&gt;4,RTO__37[[#This Row],[Month]]&lt;9,RTO__37[[#This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Row],[Month]]&gt;4,RTO__37[[#This Row],[Month]]&lt;9,RTO__37[[#This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Row],[Month]]&gt;4,RTO__37[[#This Row],[Month]]&lt;9,RTO__37[[#This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Row],[Month]]&gt;4,RTO__37[[#This Row],[Month]]&lt;9,RTO__37[[#This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Row],[Month]]&gt;4,RTO__37[[#This Row],[Month]]&lt;9,RTO__37[[#This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Row],[Month]]&gt;4,RTO__37[[#This Row],[Month]]&lt;9,RTO__37[[#This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Row],[Month]]&gt;4,RTO__37[[#This Row],[Month]]&lt;9,RTO__37[[#This Row],[Day of Week]]&lt;=5,RTO__37[[#This Row],[Hour]]&gt;=15,RTO__37[[#This Row],[Hour]]&lt;=18),"ON","OFF")</f>
        <v>OFF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Row],[Month]]&gt;4,RTO__37[[#This Row],[Month]]&lt;9,RTO__37[[#This Row],[Day of Week]]&lt;=5,RTO__37[[#This Row],[Hour]]&gt;=15,RTO__37[[#This Row],[Hour]]&lt;=18),"ON","OFF")</f>
        <v>OFF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Row],[Month]]&gt;4,RTO__37[[#This Row],[Month]]&lt;9,RTO__37[[#This Row],[Day of Week]]&lt;=5,RTO__37[[#This Row],[Hour]]&gt;=15,RTO__37[[#This Row],[Hour]]&lt;=18),"ON","OFF")</f>
        <v>OFF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Row],[Month]]&gt;4,RTO__37[[#This Row],[Month]]&lt;9,RTO__37[[#This Row],[Day of Week]]&lt;=5,RTO__37[[#This Row],[Hour]]&gt;=15,RTO__37[[#This Row],[Hour]]&lt;=18),"ON","OFF")</f>
        <v>OFF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Row],[Month]]&gt;4,RTO__37[[#This Row],[Month]]&lt;9,RTO__37[[#This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Row],[Month]]&gt;4,RTO__37[[#This Row],[Month]]&lt;9,RTO__37[[#This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Row],[Month]]&gt;4,RTO__37[[#This Row],[Month]]&lt;9,RTO__37[[#This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Row],[Month]]&gt;4,RTO__37[[#This Row],[Month]]&lt;9,RTO__37[[#This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Row],[Month]]&gt;4,RTO__37[[#This Row],[Month]]&lt;9,RTO__37[[#This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Row],[Month]]&gt;4,RTO__37[[#This Row],[Month]]&lt;9,RTO__37[[#This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Row],[Month]]&gt;4,RTO__37[[#This Row],[Month]]&lt;9,RTO__37[[#This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Row],[Month]]&gt;4,RTO__37[[#This Row],[Month]]&lt;9,RTO__37[[#This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Row],[Month]]&gt;4,RTO__37[[#This Row],[Month]]&lt;9,RTO__37[[#This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Row],[Month]]&gt;4,RTO__37[[#This Row],[Month]]&lt;9,RTO__37[[#This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Row],[Month]]&gt;4,RTO__37[[#This Row],[Month]]&lt;9,RTO__37[[#This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Row],[Month]]&gt;4,RTO__37[[#This Row],[Month]]&lt;9,RTO__37[[#This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Row],[Month]]&gt;4,RTO__37[[#This Row],[Month]]&lt;9,RTO__37[[#This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Row],[Month]]&gt;4,RTO__37[[#This Row],[Month]]&lt;9,RTO__37[[#This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Row],[Month]]&gt;4,RTO__37[[#This Row],[Month]]&lt;9,RTO__37[[#This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Row],[Month]]&gt;4,RTO__37[[#This Row],[Month]]&lt;9,RTO__37[[#This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Row],[Month]]&gt;4,RTO__37[[#This Row],[Month]]&lt;9,RTO__37[[#This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Row],[Month]]&gt;4,RTO__37[[#This Row],[Month]]&lt;9,RTO__37[[#This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Row],[Month]]&gt;4,RTO__37[[#This Row],[Month]]&lt;9,RTO__37[[#This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Row],[Month]]&gt;4,RTO__37[[#This Row],[Month]]&lt;9,RTO__37[[#This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Row],[Month]]&gt;4,RTO__37[[#This Row],[Month]]&lt;9,RTO__37[[#This Row],[Day of Week]]&lt;=5,RTO__37[[#This Row],[Hour]]&gt;=15,RTO__37[[#This Row],[Hour]]&lt;=18),"ON","OFF")</f>
        <v>OFF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Row],[Month]]&gt;4,RTO__37[[#This Row],[Month]]&lt;9,RTO__37[[#This Row],[Day of Week]]&lt;=5,RTO__37[[#This Row],[Hour]]&gt;=15,RTO__37[[#This Row],[Hour]]&lt;=18),"ON","OFF")</f>
        <v>OFF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Row],[Month]]&gt;4,RTO__37[[#This Row],[Month]]&lt;9,RTO__37[[#This Row],[Day of Week]]&lt;=5,RTO__37[[#This Row],[Hour]]&gt;=15,RTO__37[[#This Row],[Hour]]&lt;=18),"ON","OFF")</f>
        <v>OFF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Row],[Month]]&gt;4,RTO__37[[#This Row],[Month]]&lt;9,RTO__37[[#This Row],[Day of Week]]&lt;=5,RTO__37[[#This Row],[Hour]]&gt;=15,RTO__37[[#This Row],[Hour]]&lt;=18),"ON","OFF")</f>
        <v>OFF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Row],[Month]]&gt;4,RTO__37[[#This Row],[Month]]&lt;9,RTO__37[[#This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Row],[Month]]&gt;4,RTO__37[[#This Row],[Month]]&lt;9,RTO__37[[#This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Row],[Month]]&gt;4,RTO__37[[#This Row],[Month]]&lt;9,RTO__37[[#This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Row],[Month]]&gt;4,RTO__37[[#This Row],[Month]]&lt;9,RTO__37[[#This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Row],[Month]]&gt;4,RTO__37[[#This Row],[Month]]&lt;9,RTO__37[[#This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Row],[Month]]&gt;4,RTO__37[[#This Row],[Month]]&lt;9,RTO__37[[#This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Row],[Month]]&gt;4,RTO__37[[#This Row],[Month]]&lt;9,RTO__37[[#This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Row],[Month]]&gt;4,RTO__37[[#This Row],[Month]]&lt;9,RTO__37[[#This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Row],[Month]]&gt;4,RTO__37[[#This Row],[Month]]&lt;9,RTO__37[[#This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Row],[Month]]&gt;4,RTO__37[[#This Row],[Month]]&lt;9,RTO__37[[#This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Row],[Month]]&gt;4,RTO__37[[#This Row],[Month]]&lt;9,RTO__37[[#This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Row],[Month]]&gt;4,RTO__37[[#This Row],[Month]]&lt;9,RTO__37[[#This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Row],[Month]]&gt;4,RTO__37[[#This Row],[Month]]&lt;9,RTO__37[[#This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Row],[Month]]&gt;4,RTO__37[[#This Row],[Month]]&lt;9,RTO__37[[#This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Row],[Month]]&gt;4,RTO__37[[#This Row],[Month]]&lt;9,RTO__37[[#This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Row],[Month]]&gt;4,RTO__37[[#This Row],[Month]]&lt;9,RTO__37[[#This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Row],[Month]]&gt;4,RTO__37[[#This Row],[Month]]&lt;9,RTO__37[[#This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Row],[Month]]&gt;4,RTO__37[[#This Row],[Month]]&lt;9,RTO__37[[#This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Row],[Month]]&gt;4,RTO__37[[#This Row],[Month]]&lt;9,RTO__37[[#This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Row],[Month]]&gt;4,RTO__37[[#This Row],[Month]]&lt;9,RTO__37[[#This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Row],[Month]]&gt;4,RTO__37[[#This Row],[Month]]&lt;9,RTO__37[[#This Row],[Day of Week]]&lt;=5,RTO__37[[#This Row],[Hour]]&gt;=15,RTO__37[[#This Row],[Hour]]&lt;=18),"ON","OFF")</f>
        <v>OFF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Row],[Month]]&gt;4,RTO__37[[#This Row],[Month]]&lt;9,RTO__37[[#This Row],[Day of Week]]&lt;=5,RTO__37[[#This Row],[Hour]]&gt;=15,RTO__37[[#This Row],[Hour]]&lt;=18),"ON","OFF")</f>
        <v>OFF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Row],[Month]]&gt;4,RTO__37[[#This Row],[Month]]&lt;9,RTO__37[[#This Row],[Day of Week]]&lt;=5,RTO__37[[#This Row],[Hour]]&gt;=15,RTO__37[[#This Row],[Hour]]&lt;=18),"ON","OFF")</f>
        <v>OFF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Row],[Month]]&gt;4,RTO__37[[#This Row],[Month]]&lt;9,RTO__37[[#This Row],[Day of Week]]&lt;=5,RTO__37[[#This Row],[Hour]]&gt;=15,RTO__37[[#This Row],[Hour]]&lt;=18),"ON","OFF")</f>
        <v>OFF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Row],[Month]]&gt;4,RTO__37[[#This Row],[Month]]&lt;9,RTO__37[[#This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Row],[Month]]&gt;4,RTO__37[[#This Row],[Month]]&lt;9,RTO__37[[#This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Row],[Month]]&gt;4,RTO__37[[#This Row],[Month]]&lt;9,RTO__37[[#This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Row],[Month]]&gt;4,RTO__37[[#This Row],[Month]]&lt;9,RTO__37[[#This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Row],[Month]]&gt;4,RTO__37[[#This Row],[Month]]&lt;9,RTO__37[[#This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Row],[Month]]&gt;4,RTO__37[[#This Row],[Month]]&lt;9,RTO__37[[#This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Row],[Month]]&gt;4,RTO__37[[#This Row],[Month]]&lt;9,RTO__37[[#This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Row],[Month]]&gt;4,RTO__37[[#This Row],[Month]]&lt;9,RTO__37[[#This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Row],[Month]]&gt;4,RTO__37[[#This Row],[Month]]&lt;9,RTO__37[[#This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Row],[Month]]&gt;4,RTO__37[[#This Row],[Month]]&lt;9,RTO__37[[#This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Row],[Month]]&gt;4,RTO__37[[#This Row],[Month]]&lt;9,RTO__37[[#This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Row],[Month]]&gt;4,RTO__37[[#This Row],[Month]]&lt;9,RTO__37[[#This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Row],[Month]]&gt;4,RTO__37[[#This Row],[Month]]&lt;9,RTO__37[[#This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Row],[Month]]&gt;4,RTO__37[[#This Row],[Month]]&lt;9,RTO__37[[#This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Row],[Month]]&gt;4,RTO__37[[#This Row],[Month]]&lt;9,RTO__37[[#This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Row],[Month]]&gt;4,RTO__37[[#This Row],[Month]]&lt;9,RTO__37[[#This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Row],[Month]]&gt;4,RTO__37[[#This Row],[Month]]&lt;9,RTO__37[[#This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Row],[Month]]&gt;4,RTO__37[[#This Row],[Month]]&lt;9,RTO__37[[#This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Row],[Month]]&gt;4,RTO__37[[#This Row],[Month]]&lt;9,RTO__37[[#This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Row],[Month]]&gt;4,RTO__37[[#This Row],[Month]]&lt;9,RTO__37[[#This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Row],[Month]]&gt;4,RTO__37[[#This Row],[Month]]&lt;9,RTO__37[[#This Row],[Day of Week]]&lt;=5,RTO__37[[#This Row],[Hour]]&gt;=15,RTO__37[[#This Row],[Hour]]&lt;=18),"ON","OFF")</f>
        <v>OFF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Row],[Month]]&gt;4,RTO__37[[#This Row],[Month]]&lt;9,RTO__37[[#This Row],[Day of Week]]&lt;=5,RTO__37[[#This Row],[Hour]]&gt;=15,RTO__37[[#This Row],[Hour]]&lt;=18),"ON","OFF")</f>
        <v>OFF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Row],[Month]]&gt;4,RTO__37[[#This Row],[Month]]&lt;9,RTO__37[[#This Row],[Day of Week]]&lt;=5,RTO__37[[#This Row],[Hour]]&gt;=15,RTO__37[[#This Row],[Hour]]&lt;=18),"ON","OFF")</f>
        <v>OFF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Row],[Month]]&gt;4,RTO__37[[#This Row],[Month]]&lt;9,RTO__37[[#This Row],[Day of Week]]&lt;=5,RTO__37[[#This Row],[Hour]]&gt;=15,RTO__37[[#This Row],[Hour]]&lt;=18),"ON","OFF")</f>
        <v>OFF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Row],[Month]]&gt;4,RTO__37[[#This Row],[Month]]&lt;9,RTO__37[[#This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Row],[Month]]&gt;4,RTO__37[[#This Row],[Month]]&lt;9,RTO__37[[#This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Row],[Month]]&gt;4,RTO__37[[#This Row],[Month]]&lt;9,RTO__37[[#This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Row],[Month]]&gt;4,RTO__37[[#This Row],[Month]]&lt;9,RTO__37[[#This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Row],[Month]]&gt;4,RTO__37[[#This Row],[Month]]&lt;9,RTO__37[[#This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Row],[Month]]&gt;4,RTO__37[[#This Row],[Month]]&lt;9,RTO__37[[#This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Row],[Month]]&gt;4,RTO__37[[#This Row],[Month]]&lt;9,RTO__37[[#This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Row],[Month]]&gt;4,RTO__37[[#This Row],[Month]]&lt;9,RTO__37[[#This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Row],[Month]]&gt;4,RTO__37[[#This Row],[Month]]&lt;9,RTO__37[[#This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Row],[Month]]&gt;4,RTO__37[[#This Row],[Month]]&lt;9,RTO__37[[#This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Row],[Month]]&gt;4,RTO__37[[#This Row],[Month]]&lt;9,RTO__37[[#This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Row],[Month]]&gt;4,RTO__37[[#This Row],[Month]]&lt;9,RTO__37[[#This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Row],[Month]]&gt;4,RTO__37[[#This Row],[Month]]&lt;9,RTO__37[[#This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Row],[Month]]&gt;4,RTO__37[[#This Row],[Month]]&lt;9,RTO__37[[#This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Row],[Month]]&gt;4,RTO__37[[#This Row],[Month]]&lt;9,RTO__37[[#This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Row],[Month]]&gt;4,RTO__37[[#This Row],[Month]]&lt;9,RTO__37[[#This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Row],[Month]]&gt;4,RTO__37[[#This Row],[Month]]&lt;9,RTO__37[[#This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Row],[Month]]&gt;4,RTO__37[[#This Row],[Month]]&lt;9,RTO__37[[#This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Row],[Month]]&gt;4,RTO__37[[#This Row],[Month]]&lt;9,RTO__37[[#This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Row],[Month]]&gt;4,RTO__37[[#This Row],[Month]]&lt;9,RTO__37[[#This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Row],[Month]]&gt;4,RTO__37[[#This Row],[Month]]&lt;9,RTO__37[[#This Row],[Day of Week]]&lt;=5,RTO__37[[#This Row],[Hour]]&gt;=15,RTO__37[[#This Row],[Hour]]&lt;=18),"ON","OFF")</f>
        <v>OFF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Row],[Month]]&gt;4,RTO__37[[#This Row],[Month]]&lt;9,RTO__37[[#This Row],[Day of Week]]&lt;=5,RTO__37[[#This Row],[Hour]]&gt;=15,RTO__37[[#This Row],[Hour]]&lt;=18),"ON","OFF")</f>
        <v>OFF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Row],[Month]]&gt;4,RTO__37[[#This Row],[Month]]&lt;9,RTO__37[[#This Row],[Day of Week]]&lt;=5,RTO__37[[#This Row],[Hour]]&gt;=15,RTO__37[[#This Row],[Hour]]&lt;=18),"ON","OFF")</f>
        <v>OFF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Row],[Month]]&gt;4,RTO__37[[#This Row],[Month]]&lt;9,RTO__37[[#This Row],[Day of Week]]&lt;=5,RTO__37[[#This Row],[Hour]]&gt;=15,RTO__37[[#This Row],[Hour]]&lt;=18),"ON","OFF")</f>
        <v>OFF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Row],[Month]]&gt;4,RTO__37[[#This Row],[Month]]&lt;9,RTO__37[[#This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Row],[Month]]&gt;4,RTO__37[[#This Row],[Month]]&lt;9,RTO__37[[#This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Row],[Month]]&gt;4,RTO__37[[#This Row],[Month]]&lt;9,RTO__37[[#This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Row],[Month]]&gt;4,RTO__37[[#This Row],[Month]]&lt;9,RTO__37[[#This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Row],[Month]]&gt;4,RTO__37[[#This Row],[Month]]&lt;9,RTO__37[[#This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Row],[Month]]&gt;4,RTO__37[[#This Row],[Month]]&lt;9,RTO__37[[#This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Row],[Month]]&gt;4,RTO__37[[#This Row],[Month]]&lt;9,RTO__37[[#This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Row],[Month]]&gt;4,RTO__37[[#This Row],[Month]]&lt;9,RTO__37[[#This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Row],[Month]]&gt;4,RTO__37[[#This Row],[Month]]&lt;9,RTO__37[[#This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Row],[Month]]&gt;4,RTO__37[[#This Row],[Month]]&lt;9,RTO__37[[#This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Row],[Month]]&gt;4,RTO__37[[#This Row],[Month]]&lt;9,RTO__37[[#This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Row],[Month]]&gt;4,RTO__37[[#This Row],[Month]]&lt;9,RTO__37[[#This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Row],[Month]]&gt;4,RTO__37[[#This Row],[Month]]&lt;9,RTO__37[[#This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Row],[Month]]&gt;4,RTO__37[[#This Row],[Month]]&lt;9,RTO__37[[#This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Row],[Month]]&gt;4,RTO__37[[#This Row],[Month]]&lt;9,RTO__37[[#This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Row],[Month]]&gt;4,RTO__37[[#This Row],[Month]]&lt;9,RTO__37[[#This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Row],[Month]]&gt;4,RTO__37[[#This Row],[Month]]&lt;9,RTO__37[[#This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Row],[Month]]&gt;4,RTO__37[[#This Row],[Month]]&lt;9,RTO__37[[#This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Row],[Month]]&gt;4,RTO__37[[#This Row],[Month]]&lt;9,RTO__37[[#This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Row],[Month]]&gt;4,RTO__37[[#This Row],[Month]]&lt;9,RTO__37[[#This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Row],[Month]]&gt;4,RTO__37[[#This Row],[Month]]&lt;9,RTO__37[[#This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Row],[Month]]&gt;4,RTO__37[[#This Row],[Month]]&lt;9,RTO__37[[#This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Row],[Month]]&gt;4,RTO__37[[#This Row],[Month]]&lt;9,RTO__37[[#This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Row],[Month]]&gt;4,RTO__37[[#This Row],[Month]]&lt;9,RTO__37[[#This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Row],[Month]]&gt;4,RTO__37[[#This Row],[Month]]&lt;9,RTO__37[[#This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Row],[Month]]&gt;4,RTO__37[[#This Row],[Month]]&lt;9,RTO__37[[#This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Row],[Month]]&gt;4,RTO__37[[#This Row],[Month]]&lt;9,RTO__37[[#This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Row],[Month]]&gt;4,RTO__37[[#This Row],[Month]]&lt;9,RTO__37[[#This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Row],[Month]]&gt;4,RTO__37[[#This Row],[Month]]&lt;9,RTO__37[[#This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Row],[Month]]&gt;4,RTO__37[[#This Row],[Month]]&lt;9,RTO__37[[#This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Row],[Month]]&gt;4,RTO__37[[#This Row],[Month]]&lt;9,RTO__37[[#This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Row],[Month]]&gt;4,RTO__37[[#This Row],[Month]]&lt;9,RTO__37[[#This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Row],[Month]]&gt;4,RTO__37[[#This Row],[Month]]&lt;9,RTO__37[[#This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Row],[Month]]&gt;4,RTO__37[[#This Row],[Month]]&lt;9,RTO__37[[#This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Row],[Month]]&gt;4,RTO__37[[#This Row],[Month]]&lt;9,RTO__37[[#This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Row],[Month]]&gt;4,RTO__37[[#This Row],[Month]]&lt;9,RTO__37[[#This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Row],[Month]]&gt;4,RTO__37[[#This Row],[Month]]&lt;9,RTO__37[[#This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Row],[Month]]&gt;4,RTO__37[[#This Row],[Month]]&lt;9,RTO__37[[#This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Row],[Month]]&gt;4,RTO__37[[#This Row],[Month]]&lt;9,RTO__37[[#This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Row],[Month]]&gt;4,RTO__37[[#This Row],[Month]]&lt;9,RTO__37[[#This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Row],[Month]]&gt;4,RTO__37[[#This Row],[Month]]&lt;9,RTO__37[[#This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Row],[Month]]&gt;4,RTO__37[[#This Row],[Month]]&lt;9,RTO__37[[#This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Row],[Month]]&gt;4,RTO__37[[#This Row],[Month]]&lt;9,RTO__37[[#This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Row],[Month]]&gt;4,RTO__37[[#This Row],[Month]]&lt;9,RTO__37[[#This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Row],[Month]]&gt;4,RTO__37[[#This Row],[Month]]&lt;9,RTO__37[[#This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Row],[Month]]&gt;4,RTO__37[[#This Row],[Month]]&lt;9,RTO__37[[#This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Row],[Month]]&gt;4,RTO__37[[#This Row],[Month]]&lt;9,RTO__37[[#This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Row],[Month]]&gt;4,RTO__37[[#This Row],[Month]]&lt;9,RTO__37[[#This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Row],[Month]]&gt;4,RTO__37[[#This Row],[Month]]&lt;9,RTO__37[[#This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Row],[Month]]&gt;4,RTO__37[[#This Row],[Month]]&lt;9,RTO__37[[#This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Row],[Month]]&gt;4,RTO__37[[#This Row],[Month]]&lt;9,RTO__37[[#This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Row],[Month]]&gt;4,RTO__37[[#This Row],[Month]]&lt;9,RTO__37[[#This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Row],[Month]]&gt;4,RTO__37[[#This Row],[Month]]&lt;9,RTO__37[[#This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Row],[Month]]&gt;4,RTO__37[[#This Row],[Month]]&lt;9,RTO__37[[#This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Row],[Month]]&gt;4,RTO__37[[#This Row],[Month]]&lt;9,RTO__37[[#This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Row],[Month]]&gt;4,RTO__37[[#This Row],[Month]]&lt;9,RTO__37[[#This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Row],[Month]]&gt;4,RTO__37[[#This Row],[Month]]&lt;9,RTO__37[[#This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Row],[Month]]&gt;4,RTO__37[[#This Row],[Month]]&lt;9,RTO__37[[#This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Row],[Month]]&gt;4,RTO__37[[#This Row],[Month]]&lt;9,RTO__37[[#This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Row],[Month]]&gt;4,RTO__37[[#This Row],[Month]]&lt;9,RTO__37[[#This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Row],[Month]]&gt;4,RTO__37[[#This Row],[Month]]&lt;9,RTO__37[[#This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Row],[Month]]&gt;4,RTO__37[[#This Row],[Month]]&lt;9,RTO__37[[#This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Row],[Month]]&gt;4,RTO__37[[#This Row],[Month]]&lt;9,RTO__37[[#This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Row],[Month]]&gt;4,RTO__37[[#This Row],[Month]]&lt;9,RTO__37[[#This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Row],[Month]]&gt;4,RTO__37[[#This Row],[Month]]&lt;9,RTO__37[[#This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Row],[Month]]&gt;4,RTO__37[[#This Row],[Month]]&lt;9,RTO__37[[#This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Row],[Month]]&gt;4,RTO__37[[#This Row],[Month]]&lt;9,RTO__37[[#This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Row],[Month]]&gt;4,RTO__37[[#This Row],[Month]]&lt;9,RTO__37[[#This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Row],[Month]]&gt;4,RTO__37[[#This Row],[Month]]&lt;9,RTO__37[[#This Row],[Day of Week]]&lt;=5,RTO__37[[#This Row],[Hour]]&gt;=15,RTO__37[[#This Row],[Hour]]&lt;=18),"ON","OFF")</f>
        <v>OFF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Row],[Month]]&gt;4,RTO__37[[#This Row],[Month]]&lt;9,RTO__37[[#This Row],[Day of Week]]&lt;=5,RTO__37[[#This Row],[Hour]]&gt;=15,RTO__37[[#This Row],[Hour]]&lt;=18),"ON","OFF")</f>
        <v>OFF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Row],[Month]]&gt;4,RTO__37[[#This Row],[Month]]&lt;9,RTO__37[[#This Row],[Day of Week]]&lt;=5,RTO__37[[#This Row],[Hour]]&gt;=15,RTO__37[[#This Row],[Hour]]&lt;=18),"ON","OFF")</f>
        <v>OFF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Row],[Month]]&gt;4,RTO__37[[#This Row],[Month]]&lt;9,RTO__37[[#This Row],[Day of Week]]&lt;=5,RTO__37[[#This Row],[Hour]]&gt;=15,RTO__37[[#This Row],[Hour]]&lt;=18),"ON","OFF")</f>
        <v>OFF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Row],[Month]]&gt;4,RTO__37[[#This Row],[Month]]&lt;9,RTO__37[[#This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Row],[Month]]&gt;4,RTO__37[[#This Row],[Month]]&lt;9,RTO__37[[#This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Row],[Month]]&gt;4,RTO__37[[#This Row],[Month]]&lt;9,RTO__37[[#This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Row],[Month]]&gt;4,RTO__37[[#This Row],[Month]]&lt;9,RTO__37[[#This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Row],[Month]]&gt;4,RTO__37[[#This Row],[Month]]&lt;9,RTO__37[[#This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Row],[Month]]&gt;4,RTO__37[[#This Row],[Month]]&lt;9,RTO__37[[#This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Row],[Month]]&gt;4,RTO__37[[#This Row],[Month]]&lt;9,RTO__37[[#This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Row],[Month]]&gt;4,RTO__37[[#This Row],[Month]]&lt;9,RTO__37[[#This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Row],[Month]]&gt;4,RTO__37[[#This Row],[Month]]&lt;9,RTO__37[[#This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Row],[Month]]&gt;4,RTO__37[[#This Row],[Month]]&lt;9,RTO__37[[#This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Row],[Month]]&gt;4,RTO__37[[#This Row],[Month]]&lt;9,RTO__37[[#This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Row],[Month]]&gt;4,RTO__37[[#This Row],[Month]]&lt;9,RTO__37[[#This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Row],[Month]]&gt;4,RTO__37[[#This Row],[Month]]&lt;9,RTO__37[[#This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Row],[Month]]&gt;4,RTO__37[[#This Row],[Month]]&lt;9,RTO__37[[#This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Row],[Month]]&gt;4,RTO__37[[#This Row],[Month]]&lt;9,RTO__37[[#This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Row],[Month]]&gt;4,RTO__37[[#This Row],[Month]]&lt;9,RTO__37[[#This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Row],[Month]]&gt;4,RTO__37[[#This Row],[Month]]&lt;9,RTO__37[[#This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Row],[Month]]&gt;4,RTO__37[[#This Row],[Month]]&lt;9,RTO__37[[#This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Row],[Month]]&gt;4,RTO__37[[#This Row],[Month]]&lt;9,RTO__37[[#This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Row],[Month]]&gt;4,RTO__37[[#This Row],[Month]]&lt;9,RTO__37[[#This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Row],[Month]]&gt;4,RTO__37[[#This Row],[Month]]&lt;9,RTO__37[[#This Row],[Day of Week]]&lt;=5,RTO__37[[#This Row],[Hour]]&gt;=15,RTO__37[[#This Row],[Hour]]&lt;=18),"ON","OFF")</f>
        <v>OFF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Row],[Month]]&gt;4,RTO__37[[#This Row],[Month]]&lt;9,RTO__37[[#This Row],[Day of Week]]&lt;=5,RTO__37[[#This Row],[Hour]]&gt;=15,RTO__37[[#This Row],[Hour]]&lt;=18),"ON","OFF")</f>
        <v>OFF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Row],[Month]]&gt;4,RTO__37[[#This Row],[Month]]&lt;9,RTO__37[[#This Row],[Day of Week]]&lt;=5,RTO__37[[#This Row],[Hour]]&gt;=15,RTO__37[[#This Row],[Hour]]&lt;=18),"ON","OFF")</f>
        <v>OFF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Row],[Month]]&gt;4,RTO__37[[#This Row],[Month]]&lt;9,RTO__37[[#This Row],[Day of Week]]&lt;=5,RTO__37[[#This Row],[Hour]]&gt;=15,RTO__37[[#This Row],[Hour]]&lt;=18),"ON","OFF")</f>
        <v>OFF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Row],[Month]]&gt;4,RTO__37[[#This Row],[Month]]&lt;9,RTO__37[[#This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Row],[Month]]&gt;4,RTO__37[[#This Row],[Month]]&lt;9,RTO__37[[#This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Row],[Month]]&gt;4,RTO__37[[#This Row],[Month]]&lt;9,RTO__37[[#This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Row],[Month]]&gt;4,RTO__37[[#This Row],[Month]]&lt;9,RTO__37[[#This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Row],[Month]]&gt;4,RTO__37[[#This Row],[Month]]&lt;9,RTO__37[[#This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Row],[Month]]&gt;4,RTO__37[[#This Row],[Month]]&lt;9,RTO__37[[#This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Row],[Month]]&gt;4,RTO__37[[#This Row],[Month]]&lt;9,RTO__37[[#This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Row],[Month]]&gt;4,RTO__37[[#This Row],[Month]]&lt;9,RTO__37[[#This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Row],[Month]]&gt;4,RTO__37[[#This Row],[Month]]&lt;9,RTO__37[[#This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Row],[Month]]&gt;4,RTO__37[[#This Row],[Month]]&lt;9,RTO__37[[#This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Row],[Month]]&gt;4,RTO__37[[#This Row],[Month]]&lt;9,RTO__37[[#This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Row],[Month]]&gt;4,RTO__37[[#This Row],[Month]]&lt;9,RTO__37[[#This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Row],[Month]]&gt;4,RTO__37[[#This Row],[Month]]&lt;9,RTO__37[[#This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Row],[Month]]&gt;4,RTO__37[[#This Row],[Month]]&lt;9,RTO__37[[#This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Row],[Month]]&gt;4,RTO__37[[#This Row],[Month]]&lt;9,RTO__37[[#This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Row],[Month]]&gt;4,RTO__37[[#This Row],[Month]]&lt;9,RTO__37[[#This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Row],[Month]]&gt;4,RTO__37[[#This Row],[Month]]&lt;9,RTO__37[[#This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Row],[Month]]&gt;4,RTO__37[[#This Row],[Month]]&lt;9,RTO__37[[#This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Row],[Month]]&gt;4,RTO__37[[#This Row],[Month]]&lt;9,RTO__37[[#This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Row],[Month]]&gt;4,RTO__37[[#This Row],[Month]]&lt;9,RTO__37[[#This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Row],[Month]]&gt;4,RTO__37[[#This Row],[Month]]&lt;9,RTO__37[[#This Row],[Day of Week]]&lt;=5,RTO__37[[#This Row],[Hour]]&gt;=15,RTO__37[[#This Row],[Hour]]&lt;=18),"ON","OFF")</f>
        <v>OFF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Row],[Month]]&gt;4,RTO__37[[#This Row],[Month]]&lt;9,RTO__37[[#This Row],[Day of Week]]&lt;=5,RTO__37[[#This Row],[Hour]]&gt;=15,RTO__37[[#This Row],[Hour]]&lt;=18),"ON","OFF")</f>
        <v>OFF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Row],[Month]]&gt;4,RTO__37[[#This Row],[Month]]&lt;9,RTO__37[[#This Row],[Day of Week]]&lt;=5,RTO__37[[#This Row],[Hour]]&gt;=15,RTO__37[[#This Row],[Hour]]&lt;=18),"ON","OFF")</f>
        <v>OFF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Row],[Month]]&gt;4,RTO__37[[#This Row],[Month]]&lt;9,RTO__37[[#This Row],[Day of Week]]&lt;=5,RTO__37[[#This Row],[Hour]]&gt;=15,RTO__37[[#This Row],[Hour]]&lt;=18),"ON","OFF")</f>
        <v>OFF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Row],[Month]]&gt;4,RTO__37[[#This Row],[Month]]&lt;9,RTO__37[[#This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Row],[Month]]&gt;4,RTO__37[[#This Row],[Month]]&lt;9,RTO__37[[#This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Row],[Month]]&gt;4,RTO__37[[#This Row],[Month]]&lt;9,RTO__37[[#This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Row],[Month]]&gt;4,RTO__37[[#This Row],[Month]]&lt;9,RTO__37[[#This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Row],[Month]]&gt;4,RTO__37[[#This Row],[Month]]&lt;9,RTO__37[[#This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Row],[Month]]&gt;4,RTO__37[[#This Row],[Month]]&lt;9,RTO__37[[#This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Row],[Month]]&gt;4,RTO__37[[#This Row],[Month]]&lt;9,RTO__37[[#This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Row],[Month]]&gt;4,RTO__37[[#This Row],[Month]]&lt;9,RTO__37[[#This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Row],[Month]]&gt;4,RTO__37[[#This Row],[Month]]&lt;9,RTO__37[[#This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Row],[Month]]&gt;4,RTO__37[[#This Row],[Month]]&lt;9,RTO__37[[#This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Row],[Month]]&gt;4,RTO__37[[#This Row],[Month]]&lt;9,RTO__37[[#This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Row],[Month]]&gt;4,RTO__37[[#This Row],[Month]]&lt;9,RTO__37[[#This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Row],[Month]]&gt;4,RTO__37[[#This Row],[Month]]&lt;9,RTO__37[[#This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Row],[Month]]&gt;4,RTO__37[[#This Row],[Month]]&lt;9,RTO__37[[#This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Row],[Month]]&gt;4,RTO__37[[#This Row],[Month]]&lt;9,RTO__37[[#This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Row],[Month]]&gt;4,RTO__37[[#This Row],[Month]]&lt;9,RTO__37[[#This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Row],[Month]]&gt;4,RTO__37[[#This Row],[Month]]&lt;9,RTO__37[[#This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Row],[Month]]&gt;4,RTO__37[[#This Row],[Month]]&lt;9,RTO__37[[#This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Row],[Month]]&gt;4,RTO__37[[#This Row],[Month]]&lt;9,RTO__37[[#This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Row],[Month]]&gt;4,RTO__37[[#This Row],[Month]]&lt;9,RTO__37[[#This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Row],[Month]]&gt;4,RTO__37[[#This Row],[Month]]&lt;9,RTO__37[[#This Row],[Day of Week]]&lt;=5,RTO__37[[#This Row],[Hour]]&gt;=15,RTO__37[[#This Row],[Hour]]&lt;=18),"ON","OFF")</f>
        <v>OFF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Row],[Month]]&gt;4,RTO__37[[#This Row],[Month]]&lt;9,RTO__37[[#This Row],[Day of Week]]&lt;=5,RTO__37[[#This Row],[Hour]]&gt;=15,RTO__37[[#This Row],[Hour]]&lt;=18),"ON","OFF")</f>
        <v>OFF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Row],[Month]]&gt;4,RTO__37[[#This Row],[Month]]&lt;9,RTO__37[[#This Row],[Day of Week]]&lt;=5,RTO__37[[#This Row],[Hour]]&gt;=15,RTO__37[[#This Row],[Hour]]&lt;=18),"ON","OFF")</f>
        <v>OFF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Row],[Month]]&gt;4,RTO__37[[#This Row],[Month]]&lt;9,RTO__37[[#This Row],[Day of Week]]&lt;=5,RTO__37[[#This Row],[Hour]]&gt;=15,RTO__37[[#This Row],[Hour]]&lt;=18),"ON","OFF")</f>
        <v>OFF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Row],[Month]]&gt;4,RTO__37[[#This Row],[Month]]&lt;9,RTO__37[[#This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Row],[Month]]&gt;4,RTO__37[[#This Row],[Month]]&lt;9,RTO__37[[#This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Row],[Month]]&gt;4,RTO__37[[#This Row],[Month]]&lt;9,RTO__37[[#This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Row],[Month]]&gt;4,RTO__37[[#This Row],[Month]]&lt;9,RTO__37[[#This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Row],[Month]]&gt;4,RTO__37[[#This Row],[Month]]&lt;9,RTO__37[[#This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Row],[Month]]&gt;4,RTO__37[[#This Row],[Month]]&lt;9,RTO__37[[#This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Row],[Month]]&gt;4,RTO__37[[#This Row],[Month]]&lt;9,RTO__37[[#This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Row],[Month]]&gt;4,RTO__37[[#This Row],[Month]]&lt;9,RTO__37[[#This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Row],[Month]]&gt;4,RTO__37[[#This Row],[Month]]&lt;9,RTO__37[[#This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Row],[Month]]&gt;4,RTO__37[[#This Row],[Month]]&lt;9,RTO__37[[#This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Row],[Month]]&gt;4,RTO__37[[#This Row],[Month]]&lt;9,RTO__37[[#This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Row],[Month]]&gt;4,RTO__37[[#This Row],[Month]]&lt;9,RTO__37[[#This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Row],[Month]]&gt;4,RTO__37[[#This Row],[Month]]&lt;9,RTO__37[[#This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Row],[Month]]&gt;4,RTO__37[[#This Row],[Month]]&lt;9,RTO__37[[#This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Row],[Month]]&gt;4,RTO__37[[#This Row],[Month]]&lt;9,RTO__37[[#This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Row],[Month]]&gt;4,RTO__37[[#This Row],[Month]]&lt;9,RTO__37[[#This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Row],[Month]]&gt;4,RTO__37[[#This Row],[Month]]&lt;9,RTO__37[[#This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Row],[Month]]&gt;4,RTO__37[[#This Row],[Month]]&lt;9,RTO__37[[#This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Row],[Month]]&gt;4,RTO__37[[#This Row],[Month]]&lt;9,RTO__37[[#This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Row],[Month]]&gt;4,RTO__37[[#This Row],[Month]]&lt;9,RTO__37[[#This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Row],[Month]]&gt;4,RTO__37[[#This Row],[Month]]&lt;9,RTO__37[[#This Row],[Day of Week]]&lt;=5,RTO__37[[#This Row],[Hour]]&gt;=15,RTO__37[[#This Row],[Hour]]&lt;=18),"ON","OFF")</f>
        <v>OFF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Row],[Month]]&gt;4,RTO__37[[#This Row],[Month]]&lt;9,RTO__37[[#This Row],[Day of Week]]&lt;=5,RTO__37[[#This Row],[Hour]]&gt;=15,RTO__37[[#This Row],[Hour]]&lt;=18),"ON","OFF")</f>
        <v>OFF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Row],[Month]]&gt;4,RTO__37[[#This Row],[Month]]&lt;9,RTO__37[[#This Row],[Day of Week]]&lt;=5,RTO__37[[#This Row],[Hour]]&gt;=15,RTO__37[[#This Row],[Hour]]&lt;=18),"ON","OFF")</f>
        <v>OFF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Row],[Month]]&gt;4,RTO__37[[#This Row],[Month]]&lt;9,RTO__37[[#This Row],[Day of Week]]&lt;=5,RTO__37[[#This Row],[Hour]]&gt;=15,RTO__37[[#This Row],[Hour]]&lt;=18),"ON","OFF")</f>
        <v>OFF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Row],[Month]]&gt;4,RTO__37[[#This Row],[Month]]&lt;9,RTO__37[[#This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Row],[Month]]&gt;4,RTO__37[[#This Row],[Month]]&lt;9,RTO__37[[#This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Row],[Month]]&gt;4,RTO__37[[#This Row],[Month]]&lt;9,RTO__37[[#This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Row],[Month]]&gt;4,RTO__37[[#This Row],[Month]]&lt;9,RTO__37[[#This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Row],[Month]]&gt;4,RTO__37[[#This Row],[Month]]&lt;9,RTO__37[[#This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Row],[Month]]&gt;4,RTO__37[[#This Row],[Month]]&lt;9,RTO__37[[#This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Row],[Month]]&gt;4,RTO__37[[#This Row],[Month]]&lt;9,RTO__37[[#This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Row],[Month]]&gt;4,RTO__37[[#This Row],[Month]]&lt;9,RTO__37[[#This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Row],[Month]]&gt;4,RTO__37[[#This Row],[Month]]&lt;9,RTO__37[[#This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Row],[Month]]&gt;4,RTO__37[[#This Row],[Month]]&lt;9,RTO__37[[#This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Row],[Month]]&gt;4,RTO__37[[#This Row],[Month]]&lt;9,RTO__37[[#This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Row],[Month]]&gt;4,RTO__37[[#This Row],[Month]]&lt;9,RTO__37[[#This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Row],[Month]]&gt;4,RTO__37[[#This Row],[Month]]&lt;9,RTO__37[[#This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Row],[Month]]&gt;4,RTO__37[[#This Row],[Month]]&lt;9,RTO__37[[#This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Row],[Month]]&gt;4,RTO__37[[#This Row],[Month]]&lt;9,RTO__37[[#This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Row],[Month]]&gt;4,RTO__37[[#This Row],[Month]]&lt;9,RTO__37[[#This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Row],[Month]]&gt;4,RTO__37[[#This Row],[Month]]&lt;9,RTO__37[[#This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Row],[Month]]&gt;4,RTO__37[[#This Row],[Month]]&lt;9,RTO__37[[#This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Row],[Month]]&gt;4,RTO__37[[#This Row],[Month]]&lt;9,RTO__37[[#This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Row],[Month]]&gt;4,RTO__37[[#This Row],[Month]]&lt;9,RTO__37[[#This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Row],[Month]]&gt;4,RTO__37[[#This Row],[Month]]&lt;9,RTO__37[[#This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Row],[Month]]&gt;4,RTO__37[[#This Row],[Month]]&lt;9,RTO__37[[#This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Row],[Month]]&gt;4,RTO__37[[#This Row],[Month]]&lt;9,RTO__37[[#This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Row],[Month]]&gt;4,RTO__37[[#This Row],[Month]]&lt;9,RTO__37[[#This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Row],[Month]]&gt;4,RTO__37[[#This Row],[Month]]&lt;9,RTO__37[[#This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Row],[Month]]&gt;4,RTO__37[[#This Row],[Month]]&lt;9,RTO__37[[#This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Row],[Month]]&gt;4,RTO__37[[#This Row],[Month]]&lt;9,RTO__37[[#This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Row],[Month]]&gt;4,RTO__37[[#This Row],[Month]]&lt;9,RTO__37[[#This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Row],[Month]]&gt;4,RTO__37[[#This Row],[Month]]&lt;9,RTO__37[[#This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Row],[Month]]&gt;4,RTO__37[[#This Row],[Month]]&lt;9,RTO__37[[#This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Row],[Month]]&gt;4,RTO__37[[#This Row],[Month]]&lt;9,RTO__37[[#This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Row],[Month]]&gt;4,RTO__37[[#This Row],[Month]]&lt;9,RTO__37[[#This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Row],[Month]]&gt;4,RTO__37[[#This Row],[Month]]&lt;9,RTO__37[[#This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Row],[Month]]&gt;4,RTO__37[[#This Row],[Month]]&lt;9,RTO__37[[#This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Row],[Month]]&gt;4,RTO__37[[#This Row],[Month]]&lt;9,RTO__37[[#This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Row],[Month]]&gt;4,RTO__37[[#This Row],[Month]]&lt;9,RTO__37[[#This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Row],[Month]]&gt;4,RTO__37[[#This Row],[Month]]&lt;9,RTO__37[[#This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Row],[Month]]&gt;4,RTO__37[[#This Row],[Month]]&lt;9,RTO__37[[#This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Row],[Month]]&gt;4,RTO__37[[#This Row],[Month]]&lt;9,RTO__37[[#This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Row],[Month]]&gt;4,RTO__37[[#This Row],[Month]]&lt;9,RTO__37[[#This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Row],[Month]]&gt;4,RTO__37[[#This Row],[Month]]&lt;9,RTO__37[[#This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Row],[Month]]&gt;4,RTO__37[[#This Row],[Month]]&lt;9,RTO__37[[#This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Row],[Month]]&gt;4,RTO__37[[#This Row],[Month]]&lt;9,RTO__37[[#This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Row],[Month]]&gt;4,RTO__37[[#This Row],[Month]]&lt;9,RTO__37[[#This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Row],[Month]]&gt;4,RTO__37[[#This Row],[Month]]&lt;9,RTO__37[[#This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Row],[Month]]&gt;4,RTO__37[[#This Row],[Month]]&lt;9,RTO__37[[#This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Row],[Month]]&gt;4,RTO__37[[#This Row],[Month]]&lt;9,RTO__37[[#This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Row],[Month]]&gt;4,RTO__37[[#This Row],[Month]]&lt;9,RTO__37[[#This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Row],[Month]]&gt;4,RTO__37[[#This Row],[Month]]&lt;9,RTO__37[[#This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Row],[Month]]&gt;4,RTO__37[[#This Row],[Month]]&lt;9,RTO__37[[#This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Row],[Month]]&gt;4,RTO__37[[#This Row],[Month]]&lt;9,RTO__37[[#This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Row],[Month]]&gt;4,RTO__37[[#This Row],[Month]]&lt;9,RTO__37[[#This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Row],[Month]]&gt;4,RTO__37[[#This Row],[Month]]&lt;9,RTO__37[[#This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Row],[Month]]&gt;4,RTO__37[[#This Row],[Month]]&lt;9,RTO__37[[#This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sheetPr codeName="Sheet30"/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sheetPr codeName="Sheet31"/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'[30]September 2024 Average Pricing'!J2</f>
        <v>2.8982469583333295E-2</v>
      </c>
      <c r="H10" s="42"/>
      <c r="I10" s="8">
        <f>'[30]September 2024 Average Pricing'!J3</f>
        <v>4.4354373863636373E-2</v>
      </c>
      <c r="J10" s="42"/>
      <c r="K10" s="8">
        <f>'[30]September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sheetPr codeName="Sheet32"/>
  <dimension ref="A1:O721"/>
  <sheetViews>
    <sheetView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Row],[Month]]&gt;4,RTO__33[[#This Row],[Month]]&lt;9,RTO__33[[#This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Row],[Month]]&gt;4,RTO__33[[#This Row],[Month]]&lt;9,RTO__33[[#This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Row],[Month]]&gt;4,RTO__33[[#This Row],[Month]]&lt;9,RTO__33[[#This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Row],[Month]]&gt;4,RTO__33[[#This Row],[Month]]&lt;9,RTO__33[[#This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Row],[Month]]&gt;4,RTO__33[[#This Row],[Month]]&lt;9,RTO__33[[#This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Row],[Month]]&gt;4,RTO__33[[#This Row],[Month]]&lt;9,RTO__33[[#This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Row],[Month]]&gt;4,RTO__33[[#This Row],[Month]]&lt;9,RTO__33[[#This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Row],[Month]]&gt;4,RTO__33[[#This Row],[Month]]&lt;9,RTO__33[[#This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Row],[Month]]&gt;4,RTO__33[[#This Row],[Month]]&lt;9,RTO__33[[#This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Row],[Month]]&gt;4,RTO__33[[#This Row],[Month]]&lt;9,RTO__33[[#This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Row],[Month]]&gt;4,RTO__33[[#This Row],[Month]]&lt;9,RTO__33[[#This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Row],[Month]]&gt;4,RTO__33[[#This Row],[Month]]&lt;9,RTO__33[[#This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Row],[Month]]&gt;4,RTO__33[[#This Row],[Month]]&lt;9,RTO__33[[#This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Row],[Month]]&gt;4,RTO__33[[#This Row],[Month]]&lt;9,RTO__33[[#This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Row],[Month]]&gt;4,RTO__33[[#This Row],[Month]]&lt;9,RTO__33[[#This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Row],[Month]]&gt;4,RTO__33[[#This Row],[Month]]&lt;9,RTO__33[[#This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Row],[Month]]&gt;4,RTO__33[[#This Row],[Month]]&lt;9,RTO__33[[#This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Row],[Month]]&gt;4,RTO__33[[#This Row],[Month]]&lt;9,RTO__33[[#This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Row],[Month]]&gt;4,RTO__33[[#This Row],[Month]]&lt;9,RTO__33[[#This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Row],[Month]]&gt;4,RTO__33[[#This Row],[Month]]&lt;9,RTO__33[[#This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Row],[Month]]&gt;4,RTO__33[[#This Row],[Month]]&lt;9,RTO__33[[#This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Row],[Month]]&gt;4,RTO__33[[#This Row],[Month]]&lt;9,RTO__33[[#This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Row],[Month]]&gt;4,RTO__33[[#This Row],[Month]]&lt;9,RTO__33[[#This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Row],[Month]]&gt;4,RTO__33[[#This Row],[Month]]&lt;9,RTO__33[[#This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Row],[Month]]&gt;4,RTO__33[[#This Row],[Month]]&lt;9,RTO__33[[#This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Row],[Month]]&gt;4,RTO__33[[#This Row],[Month]]&lt;9,RTO__33[[#This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Row],[Month]]&gt;4,RTO__33[[#This Row],[Month]]&lt;9,RTO__33[[#This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Row],[Month]]&gt;4,RTO__33[[#This Row],[Month]]&lt;9,RTO__33[[#This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Row],[Month]]&gt;4,RTO__33[[#This Row],[Month]]&lt;9,RTO__33[[#This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Row],[Month]]&gt;4,RTO__33[[#This Row],[Month]]&lt;9,RTO__33[[#This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Row],[Month]]&gt;4,RTO__33[[#This Row],[Month]]&lt;9,RTO__33[[#This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Row],[Month]]&gt;4,RTO__33[[#This Row],[Month]]&lt;9,RTO__33[[#This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Row],[Month]]&gt;4,RTO__33[[#This Row],[Month]]&lt;9,RTO__33[[#This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Row],[Month]]&gt;4,RTO__33[[#This Row],[Month]]&lt;9,RTO__33[[#This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Row],[Month]]&gt;4,RTO__33[[#This Row],[Month]]&lt;9,RTO__33[[#This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Row],[Month]]&gt;4,RTO__33[[#This Row],[Month]]&lt;9,RTO__33[[#This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Row],[Month]]&gt;4,RTO__33[[#This Row],[Month]]&lt;9,RTO__33[[#This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Row],[Month]]&gt;4,RTO__33[[#This Row],[Month]]&lt;9,RTO__33[[#This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Row],[Month]]&gt;4,RTO__33[[#This Row],[Month]]&lt;9,RTO__33[[#This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Row],[Month]]&gt;4,RTO__33[[#This Row],[Month]]&lt;9,RTO__33[[#This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Row],[Month]]&gt;4,RTO__33[[#This Row],[Month]]&lt;9,RTO__33[[#This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Row],[Month]]&gt;4,RTO__33[[#This Row],[Month]]&lt;9,RTO__33[[#This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Row],[Month]]&gt;4,RTO__33[[#This Row],[Month]]&lt;9,RTO__33[[#This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Row],[Month]]&gt;4,RTO__33[[#This Row],[Month]]&lt;9,RTO__33[[#This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Row],[Month]]&gt;4,RTO__33[[#This Row],[Month]]&lt;9,RTO__33[[#This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Row],[Month]]&gt;4,RTO__33[[#This Row],[Month]]&lt;9,RTO__33[[#This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Row],[Month]]&gt;4,RTO__33[[#This Row],[Month]]&lt;9,RTO__33[[#This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Row],[Month]]&gt;4,RTO__33[[#This Row],[Month]]&lt;9,RTO__33[[#This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Row],[Month]]&gt;4,RTO__33[[#This Row],[Month]]&lt;9,RTO__33[[#This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Row],[Month]]&gt;4,RTO__33[[#This Row],[Month]]&lt;9,RTO__33[[#This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Row],[Month]]&gt;4,RTO__33[[#This Row],[Month]]&lt;9,RTO__33[[#This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Row],[Month]]&gt;4,RTO__33[[#This Row],[Month]]&lt;9,RTO__33[[#This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Row],[Month]]&gt;4,RTO__33[[#This Row],[Month]]&lt;9,RTO__33[[#This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Row],[Month]]&gt;4,RTO__33[[#This Row],[Month]]&lt;9,RTO__33[[#This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Row],[Month]]&gt;4,RTO__33[[#This Row],[Month]]&lt;9,RTO__33[[#This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Row],[Month]]&gt;4,RTO__33[[#This Row],[Month]]&lt;9,RTO__33[[#This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Row],[Month]]&gt;4,RTO__33[[#This Row],[Month]]&lt;9,RTO__33[[#This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Row],[Month]]&gt;4,RTO__33[[#This Row],[Month]]&lt;9,RTO__33[[#This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Row],[Month]]&gt;4,RTO__33[[#This Row],[Month]]&lt;9,RTO__33[[#This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Row],[Month]]&gt;4,RTO__33[[#This Row],[Month]]&lt;9,RTO__33[[#This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Row],[Month]]&gt;4,RTO__33[[#This Row],[Month]]&lt;9,RTO__33[[#This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Row],[Month]]&gt;4,RTO__33[[#This Row],[Month]]&lt;9,RTO__33[[#This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Row],[Month]]&gt;4,RTO__33[[#This Row],[Month]]&lt;9,RTO__33[[#This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Row],[Month]]&gt;4,RTO__33[[#This Row],[Month]]&lt;9,RTO__33[[#This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Row],[Month]]&gt;4,RTO__33[[#This Row],[Month]]&lt;9,RTO__33[[#This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Row],[Month]]&gt;4,RTO__33[[#This Row],[Month]]&lt;9,RTO__33[[#This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Row],[Month]]&gt;4,RTO__33[[#This Row],[Month]]&lt;9,RTO__33[[#This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Row],[Month]]&gt;4,RTO__33[[#This Row],[Month]]&lt;9,RTO__33[[#This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Row],[Month]]&gt;4,RTO__33[[#This Row],[Month]]&lt;9,RTO__33[[#This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Row],[Month]]&gt;4,RTO__33[[#This Row],[Month]]&lt;9,RTO__33[[#This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Row],[Month]]&gt;4,RTO__33[[#This Row],[Month]]&lt;9,RTO__33[[#This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Row],[Month]]&gt;4,RTO__33[[#This Row],[Month]]&lt;9,RTO__33[[#This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Row],[Month]]&gt;4,RTO__33[[#This Row],[Month]]&lt;9,RTO__33[[#This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Row],[Month]]&gt;4,RTO__33[[#This Row],[Month]]&lt;9,RTO__33[[#This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Row],[Month]]&gt;4,RTO__33[[#This Row],[Month]]&lt;9,RTO__33[[#This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Row],[Month]]&gt;4,RTO__33[[#This Row],[Month]]&lt;9,RTO__33[[#This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Row],[Month]]&gt;4,RTO__33[[#This Row],[Month]]&lt;9,RTO__33[[#This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Row],[Month]]&gt;4,RTO__33[[#This Row],[Month]]&lt;9,RTO__33[[#This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Row],[Month]]&gt;4,RTO__33[[#This Row],[Month]]&lt;9,RTO__33[[#This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Row],[Month]]&gt;4,RTO__33[[#This Row],[Month]]&lt;9,RTO__33[[#This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Row],[Month]]&gt;4,RTO__33[[#This Row],[Month]]&lt;9,RTO__33[[#This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Row],[Month]]&gt;4,RTO__33[[#This Row],[Month]]&lt;9,RTO__33[[#This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Row],[Month]]&gt;4,RTO__33[[#This Row],[Month]]&lt;9,RTO__33[[#This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Row],[Month]]&gt;4,RTO__33[[#This Row],[Month]]&lt;9,RTO__33[[#This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Row],[Month]]&gt;4,RTO__33[[#This Row],[Month]]&lt;9,RTO__33[[#This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Row],[Month]]&gt;4,RTO__33[[#This Row],[Month]]&lt;9,RTO__33[[#This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Row],[Month]]&gt;4,RTO__33[[#This Row],[Month]]&lt;9,RTO__33[[#This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Row],[Month]]&gt;4,RTO__33[[#This Row],[Month]]&lt;9,RTO__33[[#This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Row],[Month]]&gt;4,RTO__33[[#This Row],[Month]]&lt;9,RTO__33[[#This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Row],[Month]]&gt;4,RTO__33[[#This Row],[Month]]&lt;9,RTO__33[[#This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Row],[Month]]&gt;4,RTO__33[[#This Row],[Month]]&lt;9,RTO__33[[#This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Row],[Month]]&gt;4,RTO__33[[#This Row],[Month]]&lt;9,RTO__33[[#This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Row],[Month]]&gt;4,RTO__33[[#This Row],[Month]]&lt;9,RTO__33[[#This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Row],[Month]]&gt;4,RTO__33[[#This Row],[Month]]&lt;9,RTO__33[[#This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Row],[Month]]&gt;4,RTO__33[[#This Row],[Month]]&lt;9,RTO__33[[#This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Row],[Month]]&gt;4,RTO__33[[#This Row],[Month]]&lt;9,RTO__33[[#This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Row],[Month]]&gt;4,RTO__33[[#This Row],[Month]]&lt;9,RTO__33[[#This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Row],[Month]]&gt;4,RTO__33[[#This Row],[Month]]&lt;9,RTO__33[[#This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Row],[Month]]&gt;4,RTO__33[[#This Row],[Month]]&lt;9,RTO__33[[#This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Row],[Month]]&gt;4,RTO__33[[#This Row],[Month]]&lt;9,RTO__33[[#This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Row],[Month]]&gt;4,RTO__33[[#This Row],[Month]]&lt;9,RTO__33[[#This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Row],[Month]]&gt;4,RTO__33[[#This Row],[Month]]&lt;9,RTO__33[[#This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Row],[Month]]&gt;4,RTO__33[[#This Row],[Month]]&lt;9,RTO__33[[#This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Row],[Month]]&gt;4,RTO__33[[#This Row],[Month]]&lt;9,RTO__33[[#This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Row],[Month]]&gt;4,RTO__33[[#This Row],[Month]]&lt;9,RTO__33[[#This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Row],[Month]]&gt;4,RTO__33[[#This Row],[Month]]&lt;9,RTO__33[[#This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Row],[Month]]&gt;4,RTO__33[[#This Row],[Month]]&lt;9,RTO__33[[#This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Row],[Month]]&gt;4,RTO__33[[#This Row],[Month]]&lt;9,RTO__33[[#This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Row],[Month]]&gt;4,RTO__33[[#This Row],[Month]]&lt;9,RTO__33[[#This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Row],[Month]]&gt;4,RTO__33[[#This Row],[Month]]&lt;9,RTO__33[[#This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Row],[Month]]&gt;4,RTO__33[[#This Row],[Month]]&lt;9,RTO__33[[#This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Row],[Month]]&gt;4,RTO__33[[#This Row],[Month]]&lt;9,RTO__33[[#This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Row],[Month]]&gt;4,RTO__33[[#This Row],[Month]]&lt;9,RTO__33[[#This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Row],[Month]]&gt;4,RTO__33[[#This Row],[Month]]&lt;9,RTO__33[[#This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Row],[Month]]&gt;4,RTO__33[[#This Row],[Month]]&lt;9,RTO__33[[#This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Row],[Month]]&gt;4,RTO__33[[#This Row],[Month]]&lt;9,RTO__33[[#This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Row],[Month]]&gt;4,RTO__33[[#This Row],[Month]]&lt;9,RTO__33[[#This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Row],[Month]]&gt;4,RTO__33[[#This Row],[Month]]&lt;9,RTO__33[[#This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Row],[Month]]&gt;4,RTO__33[[#This Row],[Month]]&lt;9,RTO__33[[#This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Row],[Month]]&gt;4,RTO__33[[#This Row],[Month]]&lt;9,RTO__33[[#This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Row],[Month]]&gt;4,RTO__33[[#This Row],[Month]]&lt;9,RTO__33[[#This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Row],[Month]]&gt;4,RTO__33[[#This Row],[Month]]&lt;9,RTO__33[[#This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Row],[Month]]&gt;4,RTO__33[[#This Row],[Month]]&lt;9,RTO__33[[#This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Row],[Month]]&gt;4,RTO__33[[#This Row],[Month]]&lt;9,RTO__33[[#This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Row],[Month]]&gt;4,RTO__33[[#This Row],[Month]]&lt;9,RTO__33[[#This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Row],[Month]]&gt;4,RTO__33[[#This Row],[Month]]&lt;9,RTO__33[[#This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Row],[Month]]&gt;4,RTO__33[[#This Row],[Month]]&lt;9,RTO__33[[#This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Row],[Month]]&gt;4,RTO__33[[#This Row],[Month]]&lt;9,RTO__33[[#This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Row],[Month]]&gt;4,RTO__33[[#This Row],[Month]]&lt;9,RTO__33[[#This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Row],[Month]]&gt;4,RTO__33[[#This Row],[Month]]&lt;9,RTO__33[[#This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Row],[Month]]&gt;4,RTO__33[[#This Row],[Month]]&lt;9,RTO__33[[#This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Row],[Month]]&gt;4,RTO__33[[#This Row],[Month]]&lt;9,RTO__33[[#This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Row],[Month]]&gt;4,RTO__33[[#This Row],[Month]]&lt;9,RTO__33[[#This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Row],[Month]]&gt;4,RTO__33[[#This Row],[Month]]&lt;9,RTO__33[[#This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Row],[Month]]&gt;4,RTO__33[[#This Row],[Month]]&lt;9,RTO__33[[#This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Row],[Month]]&gt;4,RTO__33[[#This Row],[Month]]&lt;9,RTO__33[[#This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Row],[Month]]&gt;4,RTO__33[[#This Row],[Month]]&lt;9,RTO__33[[#This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Row],[Month]]&gt;4,RTO__33[[#This Row],[Month]]&lt;9,RTO__33[[#This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Row],[Month]]&gt;4,RTO__33[[#This Row],[Month]]&lt;9,RTO__33[[#This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Row],[Month]]&gt;4,RTO__33[[#This Row],[Month]]&lt;9,RTO__33[[#This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Row],[Month]]&gt;4,RTO__33[[#This Row],[Month]]&lt;9,RTO__33[[#This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Row],[Month]]&gt;4,RTO__33[[#This Row],[Month]]&lt;9,RTO__33[[#This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Row],[Month]]&gt;4,RTO__33[[#This Row],[Month]]&lt;9,RTO__33[[#This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Row],[Month]]&gt;4,RTO__33[[#This Row],[Month]]&lt;9,RTO__33[[#This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Row],[Month]]&gt;4,RTO__33[[#This Row],[Month]]&lt;9,RTO__33[[#This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Row],[Month]]&gt;4,RTO__33[[#This Row],[Month]]&lt;9,RTO__33[[#This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Row],[Month]]&gt;4,RTO__33[[#This Row],[Month]]&lt;9,RTO__33[[#This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Row],[Month]]&gt;4,RTO__33[[#This Row],[Month]]&lt;9,RTO__33[[#This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Row],[Month]]&gt;4,RTO__33[[#This Row],[Month]]&lt;9,RTO__33[[#This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Row],[Month]]&gt;4,RTO__33[[#This Row],[Month]]&lt;9,RTO__33[[#This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Row],[Month]]&gt;4,RTO__33[[#This Row],[Month]]&lt;9,RTO__33[[#This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Row],[Month]]&gt;4,RTO__33[[#This Row],[Month]]&lt;9,RTO__33[[#This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Row],[Month]]&gt;4,RTO__33[[#This Row],[Month]]&lt;9,RTO__33[[#This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Row],[Month]]&gt;4,RTO__33[[#This Row],[Month]]&lt;9,RTO__33[[#This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Row],[Month]]&gt;4,RTO__33[[#This Row],[Month]]&lt;9,RTO__33[[#This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Row],[Month]]&gt;4,RTO__33[[#This Row],[Month]]&lt;9,RTO__33[[#This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Row],[Month]]&gt;4,RTO__33[[#This Row],[Month]]&lt;9,RTO__33[[#This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Row],[Month]]&gt;4,RTO__33[[#This Row],[Month]]&lt;9,RTO__33[[#This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Row],[Month]]&gt;4,RTO__33[[#This Row],[Month]]&lt;9,RTO__33[[#This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Row],[Month]]&gt;4,RTO__33[[#This Row],[Month]]&lt;9,RTO__33[[#This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Row],[Month]]&gt;4,RTO__33[[#This Row],[Month]]&lt;9,RTO__33[[#This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Row],[Month]]&gt;4,RTO__33[[#This Row],[Month]]&lt;9,RTO__33[[#This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Row],[Month]]&gt;4,RTO__33[[#This Row],[Month]]&lt;9,RTO__33[[#This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Row],[Month]]&gt;4,RTO__33[[#This Row],[Month]]&lt;9,RTO__33[[#This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Row],[Month]]&gt;4,RTO__33[[#This Row],[Month]]&lt;9,RTO__33[[#This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Row],[Month]]&gt;4,RTO__33[[#This Row],[Month]]&lt;9,RTO__33[[#This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Row],[Month]]&gt;4,RTO__33[[#This Row],[Month]]&lt;9,RTO__33[[#This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Row],[Month]]&gt;4,RTO__33[[#This Row],[Month]]&lt;9,RTO__33[[#This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Row],[Month]]&gt;4,RTO__33[[#This Row],[Month]]&lt;9,RTO__33[[#This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Row],[Month]]&gt;4,RTO__33[[#This Row],[Month]]&lt;9,RTO__33[[#This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Row],[Month]]&gt;4,RTO__33[[#This Row],[Month]]&lt;9,RTO__33[[#This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Row],[Month]]&gt;4,RTO__33[[#This Row],[Month]]&lt;9,RTO__33[[#This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Row],[Month]]&gt;4,RTO__33[[#This Row],[Month]]&lt;9,RTO__33[[#This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Row],[Month]]&gt;4,RTO__33[[#This Row],[Month]]&lt;9,RTO__33[[#This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Row],[Month]]&gt;4,RTO__33[[#This Row],[Month]]&lt;9,RTO__33[[#This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Row],[Month]]&gt;4,RTO__33[[#This Row],[Month]]&lt;9,RTO__33[[#This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Row],[Month]]&gt;4,RTO__33[[#This Row],[Month]]&lt;9,RTO__33[[#This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Row],[Month]]&gt;4,RTO__33[[#This Row],[Month]]&lt;9,RTO__33[[#This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Row],[Month]]&gt;4,RTO__33[[#This Row],[Month]]&lt;9,RTO__33[[#This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Row],[Month]]&gt;4,RTO__33[[#This Row],[Month]]&lt;9,RTO__33[[#This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Row],[Month]]&gt;4,RTO__33[[#This Row],[Month]]&lt;9,RTO__33[[#This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Row],[Month]]&gt;4,RTO__33[[#This Row],[Month]]&lt;9,RTO__33[[#This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Row],[Month]]&gt;4,RTO__33[[#This Row],[Month]]&lt;9,RTO__33[[#This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Row],[Month]]&gt;4,RTO__33[[#This Row],[Month]]&lt;9,RTO__33[[#This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Row],[Month]]&gt;4,RTO__33[[#This Row],[Month]]&lt;9,RTO__33[[#This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Row],[Month]]&gt;4,RTO__33[[#This Row],[Month]]&lt;9,RTO__33[[#This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Row],[Month]]&gt;4,RTO__33[[#This Row],[Month]]&lt;9,RTO__33[[#This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Row],[Month]]&gt;4,RTO__33[[#This Row],[Month]]&lt;9,RTO__33[[#This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Row],[Month]]&gt;4,RTO__33[[#This Row],[Month]]&lt;9,RTO__33[[#This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Row],[Month]]&gt;4,RTO__33[[#This Row],[Month]]&lt;9,RTO__33[[#This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Row],[Month]]&gt;4,RTO__33[[#This Row],[Month]]&lt;9,RTO__33[[#This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Row],[Month]]&gt;4,RTO__33[[#This Row],[Month]]&lt;9,RTO__33[[#This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Row],[Month]]&gt;4,RTO__33[[#This Row],[Month]]&lt;9,RTO__33[[#This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Row],[Month]]&gt;4,RTO__33[[#This Row],[Month]]&lt;9,RTO__33[[#This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Row],[Month]]&gt;4,RTO__33[[#This Row],[Month]]&lt;9,RTO__33[[#This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Row],[Month]]&gt;4,RTO__33[[#This Row],[Month]]&lt;9,RTO__33[[#This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Row],[Month]]&gt;4,RTO__33[[#This Row],[Month]]&lt;9,RTO__33[[#This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Row],[Month]]&gt;4,RTO__33[[#This Row],[Month]]&lt;9,RTO__33[[#This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Row],[Month]]&gt;4,RTO__33[[#This Row],[Month]]&lt;9,RTO__33[[#This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Row],[Month]]&gt;4,RTO__33[[#This Row],[Month]]&lt;9,RTO__33[[#This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Row],[Month]]&gt;4,RTO__33[[#This Row],[Month]]&lt;9,RTO__33[[#This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Row],[Month]]&gt;4,RTO__33[[#This Row],[Month]]&lt;9,RTO__33[[#This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Row],[Month]]&gt;4,RTO__33[[#This Row],[Month]]&lt;9,RTO__33[[#This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Row],[Month]]&gt;4,RTO__33[[#This Row],[Month]]&lt;9,RTO__33[[#This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Row],[Month]]&gt;4,RTO__33[[#This Row],[Month]]&lt;9,RTO__33[[#This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Row],[Month]]&gt;4,RTO__33[[#This Row],[Month]]&lt;9,RTO__33[[#This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Row],[Month]]&gt;4,RTO__33[[#This Row],[Month]]&lt;9,RTO__33[[#This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Row],[Month]]&gt;4,RTO__33[[#This Row],[Month]]&lt;9,RTO__33[[#This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Row],[Month]]&gt;4,RTO__33[[#This Row],[Month]]&lt;9,RTO__33[[#This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Row],[Month]]&gt;4,RTO__33[[#This Row],[Month]]&lt;9,RTO__33[[#This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Row],[Month]]&gt;4,RTO__33[[#This Row],[Month]]&lt;9,RTO__33[[#This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Row],[Month]]&gt;4,RTO__33[[#This Row],[Month]]&lt;9,RTO__33[[#This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Row],[Month]]&gt;4,RTO__33[[#This Row],[Month]]&lt;9,RTO__33[[#This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Row],[Month]]&gt;4,RTO__33[[#This Row],[Month]]&lt;9,RTO__33[[#This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Row],[Month]]&gt;4,RTO__33[[#This Row],[Month]]&lt;9,RTO__33[[#This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Row],[Month]]&gt;4,RTO__33[[#This Row],[Month]]&lt;9,RTO__33[[#This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Row],[Month]]&gt;4,RTO__33[[#This Row],[Month]]&lt;9,RTO__33[[#This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Row],[Month]]&gt;4,RTO__33[[#This Row],[Month]]&lt;9,RTO__33[[#This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Row],[Month]]&gt;4,RTO__33[[#This Row],[Month]]&lt;9,RTO__33[[#This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Row],[Month]]&gt;4,RTO__33[[#This Row],[Month]]&lt;9,RTO__33[[#This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Row],[Month]]&gt;4,RTO__33[[#This Row],[Month]]&lt;9,RTO__33[[#This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Row],[Month]]&gt;4,RTO__33[[#This Row],[Month]]&lt;9,RTO__33[[#This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Row],[Month]]&gt;4,RTO__33[[#This Row],[Month]]&lt;9,RTO__33[[#This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Row],[Month]]&gt;4,RTO__33[[#This Row],[Month]]&lt;9,RTO__33[[#This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Row],[Month]]&gt;4,RTO__33[[#This Row],[Month]]&lt;9,RTO__33[[#This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Row],[Month]]&gt;4,RTO__33[[#This Row],[Month]]&lt;9,RTO__33[[#This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Row],[Month]]&gt;4,RTO__33[[#This Row],[Month]]&lt;9,RTO__33[[#This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Row],[Month]]&gt;4,RTO__33[[#This Row],[Month]]&lt;9,RTO__33[[#This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Row],[Month]]&gt;4,RTO__33[[#This Row],[Month]]&lt;9,RTO__33[[#This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Row],[Month]]&gt;4,RTO__33[[#This Row],[Month]]&lt;9,RTO__33[[#This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Row],[Month]]&gt;4,RTO__33[[#This Row],[Month]]&lt;9,RTO__33[[#This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Row],[Month]]&gt;4,RTO__33[[#This Row],[Month]]&lt;9,RTO__33[[#This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Row],[Month]]&gt;4,RTO__33[[#This Row],[Month]]&lt;9,RTO__33[[#This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Row],[Month]]&gt;4,RTO__33[[#This Row],[Month]]&lt;9,RTO__33[[#This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Row],[Month]]&gt;4,RTO__33[[#This Row],[Month]]&lt;9,RTO__33[[#This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Row],[Month]]&gt;4,RTO__33[[#This Row],[Month]]&lt;9,RTO__33[[#This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Row],[Month]]&gt;4,RTO__33[[#This Row],[Month]]&lt;9,RTO__33[[#This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Row],[Month]]&gt;4,RTO__33[[#This Row],[Month]]&lt;9,RTO__33[[#This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Row],[Month]]&gt;4,RTO__33[[#This Row],[Month]]&lt;9,RTO__33[[#This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Row],[Month]]&gt;4,RTO__33[[#This Row],[Month]]&lt;9,RTO__33[[#This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Row],[Month]]&gt;4,RTO__33[[#This Row],[Month]]&lt;9,RTO__33[[#This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Row],[Month]]&gt;4,RTO__33[[#This Row],[Month]]&lt;9,RTO__33[[#This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Row],[Month]]&gt;4,RTO__33[[#This Row],[Month]]&lt;9,RTO__33[[#This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Row],[Month]]&gt;4,RTO__33[[#This Row],[Month]]&lt;9,RTO__33[[#This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Row],[Month]]&gt;4,RTO__33[[#This Row],[Month]]&lt;9,RTO__33[[#This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Row],[Month]]&gt;4,RTO__33[[#This Row],[Month]]&lt;9,RTO__33[[#This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Row],[Month]]&gt;4,RTO__33[[#This Row],[Month]]&lt;9,RTO__33[[#This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Row],[Month]]&gt;4,RTO__33[[#This Row],[Month]]&lt;9,RTO__33[[#This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Row],[Month]]&gt;4,RTO__33[[#This Row],[Month]]&lt;9,RTO__33[[#This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Row],[Month]]&gt;4,RTO__33[[#This Row],[Month]]&lt;9,RTO__33[[#This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Row],[Month]]&gt;4,RTO__33[[#This Row],[Month]]&lt;9,RTO__33[[#This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Row],[Month]]&gt;4,RTO__33[[#This Row],[Month]]&lt;9,RTO__33[[#This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Row],[Month]]&gt;4,RTO__33[[#This Row],[Month]]&lt;9,RTO__33[[#This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Row],[Month]]&gt;4,RTO__33[[#This Row],[Month]]&lt;9,RTO__33[[#This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Row],[Month]]&gt;4,RTO__33[[#This Row],[Month]]&lt;9,RTO__33[[#This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Row],[Month]]&gt;4,RTO__33[[#This Row],[Month]]&lt;9,RTO__33[[#This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Row],[Month]]&gt;4,RTO__33[[#This Row],[Month]]&lt;9,RTO__33[[#This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Row],[Month]]&gt;4,RTO__33[[#This Row],[Month]]&lt;9,RTO__33[[#This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Row],[Month]]&gt;4,RTO__33[[#This Row],[Month]]&lt;9,RTO__33[[#This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Row],[Month]]&gt;4,RTO__33[[#This Row],[Month]]&lt;9,RTO__33[[#This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Row],[Month]]&gt;4,RTO__33[[#This Row],[Month]]&lt;9,RTO__33[[#This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Row],[Month]]&gt;4,RTO__33[[#This Row],[Month]]&lt;9,RTO__33[[#This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Row],[Month]]&gt;4,RTO__33[[#This Row],[Month]]&lt;9,RTO__33[[#This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Row],[Month]]&gt;4,RTO__33[[#This Row],[Month]]&lt;9,RTO__33[[#This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Row],[Month]]&gt;4,RTO__33[[#This Row],[Month]]&lt;9,RTO__33[[#This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Row],[Month]]&gt;4,RTO__33[[#This Row],[Month]]&lt;9,RTO__33[[#This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Row],[Month]]&gt;4,RTO__33[[#This Row],[Month]]&lt;9,RTO__33[[#This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Row],[Month]]&gt;4,RTO__33[[#This Row],[Month]]&lt;9,RTO__33[[#This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Row],[Month]]&gt;4,RTO__33[[#This Row],[Month]]&lt;9,RTO__33[[#This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Row],[Month]]&gt;4,RTO__33[[#This Row],[Month]]&lt;9,RTO__33[[#This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Row],[Month]]&gt;4,RTO__33[[#This Row],[Month]]&lt;9,RTO__33[[#This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Row],[Month]]&gt;4,RTO__33[[#This Row],[Month]]&lt;9,RTO__33[[#This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Row],[Month]]&gt;4,RTO__33[[#This Row],[Month]]&lt;9,RTO__33[[#This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Row],[Month]]&gt;4,RTO__33[[#This Row],[Month]]&lt;9,RTO__33[[#This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Row],[Month]]&gt;4,RTO__33[[#This Row],[Month]]&lt;9,RTO__33[[#This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Row],[Month]]&gt;4,RTO__33[[#This Row],[Month]]&lt;9,RTO__33[[#This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Row],[Month]]&gt;4,RTO__33[[#This Row],[Month]]&lt;9,RTO__33[[#This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Row],[Month]]&gt;4,RTO__33[[#This Row],[Month]]&lt;9,RTO__33[[#This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Row],[Month]]&gt;4,RTO__33[[#This Row],[Month]]&lt;9,RTO__33[[#This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Row],[Month]]&gt;4,RTO__33[[#This Row],[Month]]&lt;9,RTO__33[[#This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Row],[Month]]&gt;4,RTO__33[[#This Row],[Month]]&lt;9,RTO__33[[#This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Row],[Month]]&gt;4,RTO__33[[#This Row],[Month]]&lt;9,RTO__33[[#This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Row],[Month]]&gt;4,RTO__33[[#This Row],[Month]]&lt;9,RTO__33[[#This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Row],[Month]]&gt;4,RTO__33[[#This Row],[Month]]&lt;9,RTO__33[[#This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Row],[Month]]&gt;4,RTO__33[[#This Row],[Month]]&lt;9,RTO__33[[#This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Row],[Month]]&gt;4,RTO__33[[#This Row],[Month]]&lt;9,RTO__33[[#This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Row],[Month]]&gt;4,RTO__33[[#This Row],[Month]]&lt;9,RTO__33[[#This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Row],[Month]]&gt;4,RTO__33[[#This Row],[Month]]&lt;9,RTO__33[[#This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Row],[Month]]&gt;4,RTO__33[[#This Row],[Month]]&lt;9,RTO__33[[#This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Row],[Month]]&gt;4,RTO__33[[#This Row],[Month]]&lt;9,RTO__33[[#This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Row],[Month]]&gt;4,RTO__33[[#This Row],[Month]]&lt;9,RTO__33[[#This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Row],[Month]]&gt;4,RTO__33[[#This Row],[Month]]&lt;9,RTO__33[[#This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Row],[Month]]&gt;4,RTO__33[[#This Row],[Month]]&lt;9,RTO__33[[#This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Row],[Month]]&gt;4,RTO__33[[#This Row],[Month]]&lt;9,RTO__33[[#This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Row],[Month]]&gt;4,RTO__33[[#This Row],[Month]]&lt;9,RTO__33[[#This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Row],[Month]]&gt;4,RTO__33[[#This Row],[Month]]&lt;9,RTO__33[[#This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Row],[Month]]&gt;4,RTO__33[[#This Row],[Month]]&lt;9,RTO__33[[#This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Row],[Month]]&gt;4,RTO__33[[#This Row],[Month]]&lt;9,RTO__33[[#This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Row],[Month]]&gt;4,RTO__33[[#This Row],[Month]]&lt;9,RTO__33[[#This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Row],[Month]]&gt;4,RTO__33[[#This Row],[Month]]&lt;9,RTO__33[[#This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Row],[Month]]&gt;4,RTO__33[[#This Row],[Month]]&lt;9,RTO__33[[#This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Row],[Month]]&gt;4,RTO__33[[#This Row],[Month]]&lt;9,RTO__33[[#This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Row],[Month]]&gt;4,RTO__33[[#This Row],[Month]]&lt;9,RTO__33[[#This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Row],[Month]]&gt;4,RTO__33[[#This Row],[Month]]&lt;9,RTO__33[[#This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Row],[Month]]&gt;4,RTO__33[[#This Row],[Month]]&lt;9,RTO__33[[#This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Row],[Month]]&gt;4,RTO__33[[#This Row],[Month]]&lt;9,RTO__33[[#This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Row],[Month]]&gt;4,RTO__33[[#This Row],[Month]]&lt;9,RTO__33[[#This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Row],[Month]]&gt;4,RTO__33[[#This Row],[Month]]&lt;9,RTO__33[[#This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Row],[Month]]&gt;4,RTO__33[[#This Row],[Month]]&lt;9,RTO__33[[#This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Row],[Month]]&gt;4,RTO__33[[#This Row],[Month]]&lt;9,RTO__33[[#This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Row],[Month]]&gt;4,RTO__33[[#This Row],[Month]]&lt;9,RTO__33[[#This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Row],[Month]]&gt;4,RTO__33[[#This Row],[Month]]&lt;9,RTO__33[[#This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Row],[Month]]&gt;4,RTO__33[[#This Row],[Month]]&lt;9,RTO__33[[#This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Row],[Month]]&gt;4,RTO__33[[#This Row],[Month]]&lt;9,RTO__33[[#This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Row],[Month]]&gt;4,RTO__33[[#This Row],[Month]]&lt;9,RTO__33[[#This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Row],[Month]]&gt;4,RTO__33[[#This Row],[Month]]&lt;9,RTO__33[[#This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Row],[Month]]&gt;4,RTO__33[[#This Row],[Month]]&lt;9,RTO__33[[#This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Row],[Month]]&gt;4,RTO__33[[#This Row],[Month]]&lt;9,RTO__33[[#This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Row],[Month]]&gt;4,RTO__33[[#This Row],[Month]]&lt;9,RTO__33[[#This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Row],[Month]]&gt;4,RTO__33[[#This Row],[Month]]&lt;9,RTO__33[[#This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Row],[Month]]&gt;4,RTO__33[[#This Row],[Month]]&lt;9,RTO__33[[#This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Row],[Month]]&gt;4,RTO__33[[#This Row],[Month]]&lt;9,RTO__33[[#This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Row],[Month]]&gt;4,RTO__33[[#This Row],[Month]]&lt;9,RTO__33[[#This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Row],[Month]]&gt;4,RTO__33[[#This Row],[Month]]&lt;9,RTO__33[[#This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Row],[Month]]&gt;4,RTO__33[[#This Row],[Month]]&lt;9,RTO__33[[#This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Row],[Month]]&gt;4,RTO__33[[#This Row],[Month]]&lt;9,RTO__33[[#This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Row],[Month]]&gt;4,RTO__33[[#This Row],[Month]]&lt;9,RTO__33[[#This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Row],[Month]]&gt;4,RTO__33[[#This Row],[Month]]&lt;9,RTO__33[[#This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Row],[Month]]&gt;4,RTO__33[[#This Row],[Month]]&lt;9,RTO__33[[#This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Row],[Month]]&gt;4,RTO__33[[#This Row],[Month]]&lt;9,RTO__33[[#This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Row],[Month]]&gt;4,RTO__33[[#This Row],[Month]]&lt;9,RTO__33[[#This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Row],[Month]]&gt;4,RTO__33[[#This Row],[Month]]&lt;9,RTO__33[[#This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Row],[Month]]&gt;4,RTO__33[[#This Row],[Month]]&lt;9,RTO__33[[#This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Row],[Month]]&gt;4,RTO__33[[#This Row],[Month]]&lt;9,RTO__33[[#This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Row],[Month]]&gt;4,RTO__33[[#This Row],[Month]]&lt;9,RTO__33[[#This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Row],[Month]]&gt;4,RTO__33[[#This Row],[Month]]&lt;9,RTO__33[[#This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Row],[Month]]&gt;4,RTO__33[[#This Row],[Month]]&lt;9,RTO__33[[#This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Row],[Month]]&gt;4,RTO__33[[#This Row],[Month]]&lt;9,RTO__33[[#This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Row],[Month]]&gt;4,RTO__33[[#This Row],[Month]]&lt;9,RTO__33[[#This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Row],[Month]]&gt;4,RTO__33[[#This Row],[Month]]&lt;9,RTO__33[[#This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Row],[Month]]&gt;4,RTO__33[[#This Row],[Month]]&lt;9,RTO__33[[#This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Row],[Month]]&gt;4,RTO__33[[#This Row],[Month]]&lt;9,RTO__33[[#This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Row],[Month]]&gt;4,RTO__33[[#This Row],[Month]]&lt;9,RTO__33[[#This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Row],[Month]]&gt;4,RTO__33[[#This Row],[Month]]&lt;9,RTO__33[[#This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Row],[Month]]&gt;4,RTO__33[[#This Row],[Month]]&lt;9,RTO__33[[#This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Row],[Month]]&gt;4,RTO__33[[#This Row],[Month]]&lt;9,RTO__33[[#This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Row],[Month]]&gt;4,RTO__33[[#This Row],[Month]]&lt;9,RTO__33[[#This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Row],[Month]]&gt;4,RTO__33[[#This Row],[Month]]&lt;9,RTO__33[[#This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Row],[Month]]&gt;4,RTO__33[[#This Row],[Month]]&lt;9,RTO__33[[#This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Row],[Month]]&gt;4,RTO__33[[#This Row],[Month]]&lt;9,RTO__33[[#This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Row],[Month]]&gt;4,RTO__33[[#This Row],[Month]]&lt;9,RTO__33[[#This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Row],[Month]]&gt;4,RTO__33[[#This Row],[Month]]&lt;9,RTO__33[[#This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Row],[Month]]&gt;4,RTO__33[[#This Row],[Month]]&lt;9,RTO__33[[#This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Row],[Month]]&gt;4,RTO__33[[#This Row],[Month]]&lt;9,RTO__33[[#This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Row],[Month]]&gt;4,RTO__33[[#This Row],[Month]]&lt;9,RTO__33[[#This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Row],[Month]]&gt;4,RTO__33[[#This Row],[Month]]&lt;9,RTO__33[[#This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Row],[Month]]&gt;4,RTO__33[[#This Row],[Month]]&lt;9,RTO__33[[#This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Row],[Month]]&gt;4,RTO__33[[#This Row],[Month]]&lt;9,RTO__33[[#This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Row],[Month]]&gt;4,RTO__33[[#This Row],[Month]]&lt;9,RTO__33[[#This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Row],[Month]]&gt;4,RTO__33[[#This Row],[Month]]&lt;9,RTO__33[[#This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Row],[Month]]&gt;4,RTO__33[[#This Row],[Month]]&lt;9,RTO__33[[#This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Row],[Month]]&gt;4,RTO__33[[#This Row],[Month]]&lt;9,RTO__33[[#This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Row],[Month]]&gt;4,RTO__33[[#This Row],[Month]]&lt;9,RTO__33[[#This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Row],[Month]]&gt;4,RTO__33[[#This Row],[Month]]&lt;9,RTO__33[[#This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Row],[Month]]&gt;4,RTO__33[[#This Row],[Month]]&lt;9,RTO__33[[#This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Row],[Month]]&gt;4,RTO__33[[#This Row],[Month]]&lt;9,RTO__33[[#This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Row],[Month]]&gt;4,RTO__33[[#This Row],[Month]]&lt;9,RTO__33[[#This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Row],[Month]]&gt;4,RTO__33[[#This Row],[Month]]&lt;9,RTO__33[[#This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Row],[Month]]&gt;4,RTO__33[[#This Row],[Month]]&lt;9,RTO__33[[#This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Row],[Month]]&gt;4,RTO__33[[#This Row],[Month]]&lt;9,RTO__33[[#This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Row],[Month]]&gt;4,RTO__33[[#This Row],[Month]]&lt;9,RTO__33[[#This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Row],[Month]]&gt;4,RTO__33[[#This Row],[Month]]&lt;9,RTO__33[[#This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Row],[Month]]&gt;4,RTO__33[[#This Row],[Month]]&lt;9,RTO__33[[#This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Row],[Month]]&gt;4,RTO__33[[#This Row],[Month]]&lt;9,RTO__33[[#This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Row],[Month]]&gt;4,RTO__33[[#This Row],[Month]]&lt;9,RTO__33[[#This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Row],[Month]]&gt;4,RTO__33[[#This Row],[Month]]&lt;9,RTO__33[[#This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Row],[Month]]&gt;4,RTO__33[[#This Row],[Month]]&lt;9,RTO__33[[#This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Row],[Month]]&gt;4,RTO__33[[#This Row],[Month]]&lt;9,RTO__33[[#This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Row],[Month]]&gt;4,RTO__33[[#This Row],[Month]]&lt;9,RTO__33[[#This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Row],[Month]]&gt;4,RTO__33[[#This Row],[Month]]&lt;9,RTO__33[[#This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Row],[Month]]&gt;4,RTO__33[[#This Row],[Month]]&lt;9,RTO__33[[#This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Row],[Month]]&gt;4,RTO__33[[#This Row],[Month]]&lt;9,RTO__33[[#This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Row],[Month]]&gt;4,RTO__33[[#This Row],[Month]]&lt;9,RTO__33[[#This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Row],[Month]]&gt;4,RTO__33[[#This Row],[Month]]&lt;9,RTO__33[[#This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Row],[Month]]&gt;4,RTO__33[[#This Row],[Month]]&lt;9,RTO__33[[#This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Row],[Month]]&gt;4,RTO__33[[#This Row],[Month]]&lt;9,RTO__33[[#This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Row],[Month]]&gt;4,RTO__33[[#This Row],[Month]]&lt;9,RTO__33[[#This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Row],[Month]]&gt;4,RTO__33[[#This Row],[Month]]&lt;9,RTO__33[[#This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Row],[Month]]&gt;4,RTO__33[[#This Row],[Month]]&lt;9,RTO__33[[#This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Row],[Month]]&gt;4,RTO__33[[#This Row],[Month]]&lt;9,RTO__33[[#This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Row],[Month]]&gt;4,RTO__33[[#This Row],[Month]]&lt;9,RTO__33[[#This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Row],[Month]]&gt;4,RTO__33[[#This Row],[Month]]&lt;9,RTO__33[[#This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Row],[Month]]&gt;4,RTO__33[[#This Row],[Month]]&lt;9,RTO__33[[#This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Row],[Month]]&gt;4,RTO__33[[#This Row],[Month]]&lt;9,RTO__33[[#This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Row],[Month]]&gt;4,RTO__33[[#This Row],[Month]]&lt;9,RTO__33[[#This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Row],[Month]]&gt;4,RTO__33[[#This Row],[Month]]&lt;9,RTO__33[[#This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Row],[Month]]&gt;4,RTO__33[[#This Row],[Month]]&lt;9,RTO__33[[#This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Row],[Month]]&gt;4,RTO__33[[#This Row],[Month]]&lt;9,RTO__33[[#This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Row],[Month]]&gt;4,RTO__33[[#This Row],[Month]]&lt;9,RTO__33[[#This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Row],[Month]]&gt;4,RTO__33[[#This Row],[Month]]&lt;9,RTO__33[[#This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Row],[Month]]&gt;4,RTO__33[[#This Row],[Month]]&lt;9,RTO__33[[#This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Row],[Month]]&gt;4,RTO__33[[#This Row],[Month]]&lt;9,RTO__33[[#This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Row],[Month]]&gt;4,RTO__33[[#This Row],[Month]]&lt;9,RTO__33[[#This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Row],[Month]]&gt;4,RTO__33[[#This Row],[Month]]&lt;9,RTO__33[[#This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Row],[Month]]&gt;4,RTO__33[[#This Row],[Month]]&lt;9,RTO__33[[#This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Row],[Month]]&gt;4,RTO__33[[#This Row],[Month]]&lt;9,RTO__33[[#This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Row],[Month]]&gt;4,RTO__33[[#This Row],[Month]]&lt;9,RTO__33[[#This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Row],[Month]]&gt;4,RTO__33[[#This Row],[Month]]&lt;9,RTO__33[[#This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Row],[Month]]&gt;4,RTO__33[[#This Row],[Month]]&lt;9,RTO__33[[#This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Row],[Month]]&gt;4,RTO__33[[#This Row],[Month]]&lt;9,RTO__33[[#This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Row],[Month]]&gt;4,RTO__33[[#This Row],[Month]]&lt;9,RTO__33[[#This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Row],[Month]]&gt;4,RTO__33[[#This Row],[Month]]&lt;9,RTO__33[[#This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Row],[Month]]&gt;4,RTO__33[[#This Row],[Month]]&lt;9,RTO__33[[#This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Row],[Month]]&gt;4,RTO__33[[#This Row],[Month]]&lt;9,RTO__33[[#This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Row],[Month]]&gt;4,RTO__33[[#This Row],[Month]]&lt;9,RTO__33[[#This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Row],[Month]]&gt;4,RTO__33[[#This Row],[Month]]&lt;9,RTO__33[[#This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Row],[Month]]&gt;4,RTO__33[[#This Row],[Month]]&lt;9,RTO__33[[#This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Row],[Month]]&gt;4,RTO__33[[#This Row],[Month]]&lt;9,RTO__33[[#This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Row],[Month]]&gt;4,RTO__33[[#This Row],[Month]]&lt;9,RTO__33[[#This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Row],[Month]]&gt;4,RTO__33[[#This Row],[Month]]&lt;9,RTO__33[[#This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Row],[Month]]&gt;4,RTO__33[[#This Row],[Month]]&lt;9,RTO__33[[#This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Row],[Month]]&gt;4,RTO__33[[#This Row],[Month]]&lt;9,RTO__33[[#This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Row],[Month]]&gt;4,RTO__33[[#This Row],[Month]]&lt;9,RTO__33[[#This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Row],[Month]]&gt;4,RTO__33[[#This Row],[Month]]&lt;9,RTO__33[[#This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Row],[Month]]&gt;4,RTO__33[[#This Row],[Month]]&lt;9,RTO__33[[#This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Row],[Month]]&gt;4,RTO__33[[#This Row],[Month]]&lt;9,RTO__33[[#This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Row],[Month]]&gt;4,RTO__33[[#This Row],[Month]]&lt;9,RTO__33[[#This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Row],[Month]]&gt;4,RTO__33[[#This Row],[Month]]&lt;9,RTO__33[[#This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Row],[Month]]&gt;4,RTO__33[[#This Row],[Month]]&lt;9,RTO__33[[#This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Row],[Month]]&gt;4,RTO__33[[#This Row],[Month]]&lt;9,RTO__33[[#This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Row],[Month]]&gt;4,RTO__33[[#This Row],[Month]]&lt;9,RTO__33[[#This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Row],[Month]]&gt;4,RTO__33[[#This Row],[Month]]&lt;9,RTO__33[[#This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Row],[Month]]&gt;4,RTO__33[[#This Row],[Month]]&lt;9,RTO__33[[#This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Row],[Month]]&gt;4,RTO__33[[#This Row],[Month]]&lt;9,RTO__33[[#This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Row],[Month]]&gt;4,RTO__33[[#This Row],[Month]]&lt;9,RTO__33[[#This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Row],[Month]]&gt;4,RTO__33[[#This Row],[Month]]&lt;9,RTO__33[[#This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Row],[Month]]&gt;4,RTO__33[[#This Row],[Month]]&lt;9,RTO__33[[#This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Row],[Month]]&gt;4,RTO__33[[#This Row],[Month]]&lt;9,RTO__33[[#This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Row],[Month]]&gt;4,RTO__33[[#This Row],[Month]]&lt;9,RTO__33[[#This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Row],[Month]]&gt;4,RTO__33[[#This Row],[Month]]&lt;9,RTO__33[[#This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Row],[Month]]&gt;4,RTO__33[[#This Row],[Month]]&lt;9,RTO__33[[#This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Row],[Month]]&gt;4,RTO__33[[#This Row],[Month]]&lt;9,RTO__33[[#This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Row],[Month]]&gt;4,RTO__33[[#This Row],[Month]]&lt;9,RTO__33[[#This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Row],[Month]]&gt;4,RTO__33[[#This Row],[Month]]&lt;9,RTO__33[[#This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Row],[Month]]&gt;4,RTO__33[[#This Row],[Month]]&lt;9,RTO__33[[#This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Row],[Month]]&gt;4,RTO__33[[#This Row],[Month]]&lt;9,RTO__33[[#This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Row],[Month]]&gt;4,RTO__33[[#This Row],[Month]]&lt;9,RTO__33[[#This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Row],[Month]]&gt;4,RTO__33[[#This Row],[Month]]&lt;9,RTO__33[[#This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Row],[Month]]&gt;4,RTO__33[[#This Row],[Month]]&lt;9,RTO__33[[#This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Row],[Month]]&gt;4,RTO__33[[#This Row],[Month]]&lt;9,RTO__33[[#This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Row],[Month]]&gt;4,RTO__33[[#This Row],[Month]]&lt;9,RTO__33[[#This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Row],[Month]]&gt;4,RTO__33[[#This Row],[Month]]&lt;9,RTO__33[[#This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Row],[Month]]&gt;4,RTO__33[[#This Row],[Month]]&lt;9,RTO__33[[#This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Row],[Month]]&gt;4,RTO__33[[#This Row],[Month]]&lt;9,RTO__33[[#This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Row],[Month]]&gt;4,RTO__33[[#This Row],[Month]]&lt;9,RTO__33[[#This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Row],[Month]]&gt;4,RTO__33[[#This Row],[Month]]&lt;9,RTO__33[[#This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Row],[Month]]&gt;4,RTO__33[[#This Row],[Month]]&lt;9,RTO__33[[#This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Row],[Month]]&gt;4,RTO__33[[#This Row],[Month]]&lt;9,RTO__33[[#This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Row],[Month]]&gt;4,RTO__33[[#This Row],[Month]]&lt;9,RTO__33[[#This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Row],[Month]]&gt;4,RTO__33[[#This Row],[Month]]&lt;9,RTO__33[[#This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Row],[Month]]&gt;4,RTO__33[[#This Row],[Month]]&lt;9,RTO__33[[#This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Row],[Month]]&gt;4,RTO__33[[#This Row],[Month]]&lt;9,RTO__33[[#This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Row],[Month]]&gt;4,RTO__33[[#This Row],[Month]]&lt;9,RTO__33[[#This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Row],[Month]]&gt;4,RTO__33[[#This Row],[Month]]&lt;9,RTO__33[[#This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Row],[Month]]&gt;4,RTO__33[[#This Row],[Month]]&lt;9,RTO__33[[#This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Row],[Month]]&gt;4,RTO__33[[#This Row],[Month]]&lt;9,RTO__33[[#This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Row],[Month]]&gt;4,RTO__33[[#This Row],[Month]]&lt;9,RTO__33[[#This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Row],[Month]]&gt;4,RTO__33[[#This Row],[Month]]&lt;9,RTO__33[[#This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Row],[Month]]&gt;4,RTO__33[[#This Row],[Month]]&lt;9,RTO__33[[#This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Row],[Month]]&gt;4,RTO__33[[#This Row],[Month]]&lt;9,RTO__33[[#This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Row],[Month]]&gt;4,RTO__33[[#This Row],[Month]]&lt;9,RTO__33[[#This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Row],[Month]]&gt;4,RTO__33[[#This Row],[Month]]&lt;9,RTO__33[[#This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Row],[Month]]&gt;4,RTO__33[[#This Row],[Month]]&lt;9,RTO__33[[#This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Row],[Month]]&gt;4,RTO__33[[#This Row],[Month]]&lt;9,RTO__33[[#This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Row],[Month]]&gt;4,RTO__33[[#This Row],[Month]]&lt;9,RTO__33[[#This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Row],[Month]]&gt;4,RTO__33[[#This Row],[Month]]&lt;9,RTO__33[[#This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Row],[Month]]&gt;4,RTO__33[[#This Row],[Month]]&lt;9,RTO__33[[#This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Row],[Month]]&gt;4,RTO__33[[#This Row],[Month]]&lt;9,RTO__33[[#This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Row],[Month]]&gt;4,RTO__33[[#This Row],[Month]]&lt;9,RTO__33[[#This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Row],[Month]]&gt;4,RTO__33[[#This Row],[Month]]&lt;9,RTO__33[[#This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Row],[Month]]&gt;4,RTO__33[[#This Row],[Month]]&lt;9,RTO__33[[#This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Row],[Month]]&gt;4,RTO__33[[#This Row],[Month]]&lt;9,RTO__33[[#This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Row],[Month]]&gt;4,RTO__33[[#This Row],[Month]]&lt;9,RTO__33[[#This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Row],[Month]]&gt;4,RTO__33[[#This Row],[Month]]&lt;9,RTO__33[[#This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Row],[Month]]&gt;4,RTO__33[[#This Row],[Month]]&lt;9,RTO__33[[#This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Row],[Month]]&gt;4,RTO__33[[#This Row],[Month]]&lt;9,RTO__33[[#This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Row],[Month]]&gt;4,RTO__33[[#This Row],[Month]]&lt;9,RTO__33[[#This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Row],[Month]]&gt;4,RTO__33[[#This Row],[Month]]&lt;9,RTO__33[[#This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Row],[Month]]&gt;4,RTO__33[[#This Row],[Month]]&lt;9,RTO__33[[#This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Row],[Month]]&gt;4,RTO__33[[#This Row],[Month]]&lt;9,RTO__33[[#This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Row],[Month]]&gt;4,RTO__33[[#This Row],[Month]]&lt;9,RTO__33[[#This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Row],[Month]]&gt;4,RTO__33[[#This Row],[Month]]&lt;9,RTO__33[[#This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Row],[Month]]&gt;4,RTO__33[[#This Row],[Month]]&lt;9,RTO__33[[#This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Row],[Month]]&gt;4,RTO__33[[#This Row],[Month]]&lt;9,RTO__33[[#This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Row],[Month]]&gt;4,RTO__33[[#This Row],[Month]]&lt;9,RTO__33[[#This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Row],[Month]]&gt;4,RTO__33[[#This Row],[Month]]&lt;9,RTO__33[[#This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Row],[Month]]&gt;4,RTO__33[[#This Row],[Month]]&lt;9,RTO__33[[#This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Row],[Month]]&gt;4,RTO__33[[#This Row],[Month]]&lt;9,RTO__33[[#This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Row],[Month]]&gt;4,RTO__33[[#This Row],[Month]]&lt;9,RTO__33[[#This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Row],[Month]]&gt;4,RTO__33[[#This Row],[Month]]&lt;9,RTO__33[[#This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Row],[Month]]&gt;4,RTO__33[[#This Row],[Month]]&lt;9,RTO__33[[#This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Row],[Month]]&gt;4,RTO__33[[#This Row],[Month]]&lt;9,RTO__33[[#This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Row],[Month]]&gt;4,RTO__33[[#This Row],[Month]]&lt;9,RTO__33[[#This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Row],[Month]]&gt;4,RTO__33[[#This Row],[Month]]&lt;9,RTO__33[[#This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Row],[Month]]&gt;4,RTO__33[[#This Row],[Month]]&lt;9,RTO__33[[#This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Row],[Month]]&gt;4,RTO__33[[#This Row],[Month]]&lt;9,RTO__33[[#This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Row],[Month]]&gt;4,RTO__33[[#This Row],[Month]]&lt;9,RTO__33[[#This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Row],[Month]]&gt;4,RTO__33[[#This Row],[Month]]&lt;9,RTO__33[[#This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Row],[Month]]&gt;4,RTO__33[[#This Row],[Month]]&lt;9,RTO__33[[#This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Row],[Month]]&gt;4,RTO__33[[#This Row],[Month]]&lt;9,RTO__33[[#This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Row],[Month]]&gt;4,RTO__33[[#This Row],[Month]]&lt;9,RTO__33[[#This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Row],[Month]]&gt;4,RTO__33[[#This Row],[Month]]&lt;9,RTO__33[[#This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Row],[Month]]&gt;4,RTO__33[[#This Row],[Month]]&lt;9,RTO__33[[#This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Row],[Month]]&gt;4,RTO__33[[#This Row],[Month]]&lt;9,RTO__33[[#This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Row],[Month]]&gt;4,RTO__33[[#This Row],[Month]]&lt;9,RTO__33[[#This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Row],[Month]]&gt;4,RTO__33[[#This Row],[Month]]&lt;9,RTO__33[[#This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Row],[Month]]&gt;4,RTO__33[[#This Row],[Month]]&lt;9,RTO__33[[#This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Row],[Month]]&gt;4,RTO__33[[#This Row],[Month]]&lt;9,RTO__33[[#This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Row],[Month]]&gt;4,RTO__33[[#This Row],[Month]]&lt;9,RTO__33[[#This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Row],[Month]]&gt;4,RTO__33[[#This Row],[Month]]&lt;9,RTO__33[[#This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Row],[Month]]&gt;4,RTO__33[[#This Row],[Month]]&lt;9,RTO__33[[#This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Row],[Month]]&gt;4,RTO__33[[#This Row],[Month]]&lt;9,RTO__33[[#This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Row],[Month]]&gt;4,RTO__33[[#This Row],[Month]]&lt;9,RTO__33[[#This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Row],[Month]]&gt;4,RTO__33[[#This Row],[Month]]&lt;9,RTO__33[[#This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Row],[Month]]&gt;4,RTO__33[[#This Row],[Month]]&lt;9,RTO__33[[#This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Row],[Month]]&gt;4,RTO__33[[#This Row],[Month]]&lt;9,RTO__33[[#This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Row],[Month]]&gt;4,RTO__33[[#This Row],[Month]]&lt;9,RTO__33[[#This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Row],[Month]]&gt;4,RTO__33[[#This Row],[Month]]&lt;9,RTO__33[[#This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Row],[Month]]&gt;4,RTO__33[[#This Row],[Month]]&lt;9,RTO__33[[#This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Row],[Month]]&gt;4,RTO__33[[#This Row],[Month]]&lt;9,RTO__33[[#This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Row],[Month]]&gt;4,RTO__33[[#This Row],[Month]]&lt;9,RTO__33[[#This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Row],[Month]]&gt;4,RTO__33[[#This Row],[Month]]&lt;9,RTO__33[[#This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Row],[Month]]&gt;4,RTO__33[[#This Row],[Month]]&lt;9,RTO__33[[#This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Row],[Month]]&gt;4,RTO__33[[#This Row],[Month]]&lt;9,RTO__33[[#This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Row],[Month]]&gt;4,RTO__33[[#This Row],[Month]]&lt;9,RTO__33[[#This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Row],[Month]]&gt;4,RTO__33[[#This Row],[Month]]&lt;9,RTO__33[[#This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Row],[Month]]&gt;4,RTO__33[[#This Row],[Month]]&lt;9,RTO__33[[#This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Row],[Month]]&gt;4,RTO__33[[#This Row],[Month]]&lt;9,RTO__33[[#This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Row],[Month]]&gt;4,RTO__33[[#This Row],[Month]]&lt;9,RTO__33[[#This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Row],[Month]]&gt;4,RTO__33[[#This Row],[Month]]&lt;9,RTO__33[[#This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Row],[Month]]&gt;4,RTO__33[[#This Row],[Month]]&lt;9,RTO__33[[#This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Row],[Month]]&gt;4,RTO__33[[#This Row],[Month]]&lt;9,RTO__33[[#This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Row],[Month]]&gt;4,RTO__33[[#This Row],[Month]]&lt;9,RTO__33[[#This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Row],[Month]]&gt;4,RTO__33[[#This Row],[Month]]&lt;9,RTO__33[[#This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Row],[Month]]&gt;4,RTO__33[[#This Row],[Month]]&lt;9,RTO__33[[#This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Row],[Month]]&gt;4,RTO__33[[#This Row],[Month]]&lt;9,RTO__33[[#This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Row],[Month]]&gt;4,RTO__33[[#This Row],[Month]]&lt;9,RTO__33[[#This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Row],[Month]]&gt;4,RTO__33[[#This Row],[Month]]&lt;9,RTO__33[[#This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Row],[Month]]&gt;4,RTO__33[[#This Row],[Month]]&lt;9,RTO__33[[#This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Row],[Month]]&gt;4,RTO__33[[#This Row],[Month]]&lt;9,RTO__33[[#This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Row],[Month]]&gt;4,RTO__33[[#This Row],[Month]]&lt;9,RTO__33[[#This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Row],[Month]]&gt;4,RTO__33[[#This Row],[Month]]&lt;9,RTO__33[[#This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Row],[Month]]&gt;4,RTO__33[[#This Row],[Month]]&lt;9,RTO__33[[#This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Row],[Month]]&gt;4,RTO__33[[#This Row],[Month]]&lt;9,RTO__33[[#This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Row],[Month]]&gt;4,RTO__33[[#This Row],[Month]]&lt;9,RTO__33[[#This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Row],[Month]]&gt;4,RTO__33[[#This Row],[Month]]&lt;9,RTO__33[[#This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Row],[Month]]&gt;4,RTO__33[[#This Row],[Month]]&lt;9,RTO__33[[#This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Row],[Month]]&gt;4,RTO__33[[#This Row],[Month]]&lt;9,RTO__33[[#This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Row],[Month]]&gt;4,RTO__33[[#This Row],[Month]]&lt;9,RTO__33[[#This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Row],[Month]]&gt;4,RTO__33[[#This Row],[Month]]&lt;9,RTO__33[[#This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Row],[Month]]&gt;4,RTO__33[[#This Row],[Month]]&lt;9,RTO__33[[#This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Row],[Month]]&gt;4,RTO__33[[#This Row],[Month]]&lt;9,RTO__33[[#This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Row],[Month]]&gt;4,RTO__33[[#This Row],[Month]]&lt;9,RTO__33[[#This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Row],[Month]]&gt;4,RTO__33[[#This Row],[Month]]&lt;9,RTO__33[[#This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Row],[Month]]&gt;4,RTO__33[[#This Row],[Month]]&lt;9,RTO__33[[#This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Row],[Month]]&gt;4,RTO__33[[#This Row],[Month]]&lt;9,RTO__33[[#This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Row],[Month]]&gt;4,RTO__33[[#This Row],[Month]]&lt;9,RTO__33[[#This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Row],[Month]]&gt;4,RTO__33[[#This Row],[Month]]&lt;9,RTO__33[[#This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Row],[Month]]&gt;4,RTO__33[[#This Row],[Month]]&lt;9,RTO__33[[#This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Row],[Month]]&gt;4,RTO__33[[#This Row],[Month]]&lt;9,RTO__33[[#This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Row],[Month]]&gt;4,RTO__33[[#This Row],[Month]]&lt;9,RTO__33[[#This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Row],[Month]]&gt;4,RTO__33[[#This Row],[Month]]&lt;9,RTO__33[[#This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Row],[Month]]&gt;4,RTO__33[[#This Row],[Month]]&lt;9,RTO__33[[#This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Row],[Month]]&gt;4,RTO__33[[#This Row],[Month]]&lt;9,RTO__33[[#This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Row],[Month]]&gt;4,RTO__33[[#This Row],[Month]]&lt;9,RTO__33[[#This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Row],[Month]]&gt;4,RTO__33[[#This Row],[Month]]&lt;9,RTO__33[[#This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Row],[Month]]&gt;4,RTO__33[[#This Row],[Month]]&lt;9,RTO__33[[#This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Row],[Month]]&gt;4,RTO__33[[#This Row],[Month]]&lt;9,RTO__33[[#This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Row],[Month]]&gt;4,RTO__33[[#This Row],[Month]]&lt;9,RTO__33[[#This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Row],[Month]]&gt;4,RTO__33[[#This Row],[Month]]&lt;9,RTO__33[[#This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Row],[Month]]&gt;4,RTO__33[[#This Row],[Month]]&lt;9,RTO__33[[#This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Row],[Month]]&gt;4,RTO__33[[#This Row],[Month]]&lt;9,RTO__33[[#This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Row],[Month]]&gt;4,RTO__33[[#This Row],[Month]]&lt;9,RTO__33[[#This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Row],[Month]]&gt;4,RTO__33[[#This Row],[Month]]&lt;9,RTO__33[[#This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Row],[Month]]&gt;4,RTO__33[[#This Row],[Month]]&lt;9,RTO__33[[#This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Row],[Month]]&gt;4,RTO__33[[#This Row],[Month]]&lt;9,RTO__33[[#This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Row],[Month]]&gt;4,RTO__33[[#This Row],[Month]]&lt;9,RTO__33[[#This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Row],[Month]]&gt;4,RTO__33[[#This Row],[Month]]&lt;9,RTO__33[[#This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Row],[Month]]&gt;4,RTO__33[[#This Row],[Month]]&lt;9,RTO__33[[#This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Row],[Month]]&gt;4,RTO__33[[#This Row],[Month]]&lt;9,RTO__33[[#This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Row],[Month]]&gt;4,RTO__33[[#This Row],[Month]]&lt;9,RTO__33[[#This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Row],[Month]]&gt;4,RTO__33[[#This Row],[Month]]&lt;9,RTO__33[[#This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Row],[Month]]&gt;4,RTO__33[[#This Row],[Month]]&lt;9,RTO__33[[#This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Row],[Month]]&gt;4,RTO__33[[#This Row],[Month]]&lt;9,RTO__33[[#This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Row],[Month]]&gt;4,RTO__33[[#This Row],[Month]]&lt;9,RTO__33[[#This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Row],[Month]]&gt;4,RTO__33[[#This Row],[Month]]&lt;9,RTO__33[[#This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Row],[Month]]&gt;4,RTO__33[[#This Row],[Month]]&lt;9,RTO__33[[#This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Row],[Month]]&gt;4,RTO__33[[#This Row],[Month]]&lt;9,RTO__33[[#This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Row],[Month]]&gt;4,RTO__33[[#This Row],[Month]]&lt;9,RTO__33[[#This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Row],[Month]]&gt;4,RTO__33[[#This Row],[Month]]&lt;9,RTO__33[[#This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Row],[Month]]&gt;4,RTO__33[[#This Row],[Month]]&lt;9,RTO__33[[#This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Row],[Month]]&gt;4,RTO__33[[#This Row],[Month]]&lt;9,RTO__33[[#This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Row],[Month]]&gt;4,RTO__33[[#This Row],[Month]]&lt;9,RTO__33[[#This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Row],[Month]]&gt;4,RTO__33[[#This Row],[Month]]&lt;9,RTO__33[[#This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Row],[Month]]&gt;4,RTO__33[[#This Row],[Month]]&lt;9,RTO__33[[#This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Row],[Month]]&gt;4,RTO__33[[#This Row],[Month]]&lt;9,RTO__33[[#This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Row],[Month]]&gt;4,RTO__33[[#This Row],[Month]]&lt;9,RTO__33[[#This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Row],[Month]]&gt;4,RTO__33[[#This Row],[Month]]&lt;9,RTO__33[[#This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Row],[Month]]&gt;4,RTO__33[[#This Row],[Month]]&lt;9,RTO__33[[#This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Row],[Month]]&gt;4,RTO__33[[#This Row],[Month]]&lt;9,RTO__33[[#This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Row],[Month]]&gt;4,RTO__33[[#This Row],[Month]]&lt;9,RTO__33[[#This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Row],[Month]]&gt;4,RTO__33[[#This Row],[Month]]&lt;9,RTO__33[[#This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Row],[Month]]&gt;4,RTO__33[[#This Row],[Month]]&lt;9,RTO__33[[#This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Row],[Month]]&gt;4,RTO__33[[#This Row],[Month]]&lt;9,RTO__33[[#This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Row],[Month]]&gt;4,RTO__33[[#This Row],[Month]]&lt;9,RTO__33[[#This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Row],[Month]]&gt;4,RTO__33[[#This Row],[Month]]&lt;9,RTO__33[[#This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Row],[Month]]&gt;4,RTO__33[[#This Row],[Month]]&lt;9,RTO__33[[#This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Row],[Month]]&gt;4,RTO__33[[#This Row],[Month]]&lt;9,RTO__33[[#This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Row],[Month]]&gt;4,RTO__33[[#This Row],[Month]]&lt;9,RTO__33[[#This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Row],[Month]]&gt;4,RTO__33[[#This Row],[Month]]&lt;9,RTO__33[[#This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Row],[Month]]&gt;4,RTO__33[[#This Row],[Month]]&lt;9,RTO__33[[#This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Row],[Month]]&gt;4,RTO__33[[#This Row],[Month]]&lt;9,RTO__33[[#This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Row],[Month]]&gt;4,RTO__33[[#This Row],[Month]]&lt;9,RTO__33[[#This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Row],[Month]]&gt;4,RTO__33[[#This Row],[Month]]&lt;9,RTO__33[[#This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Row],[Month]]&gt;4,RTO__33[[#This Row],[Month]]&lt;9,RTO__33[[#This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Row],[Month]]&gt;4,RTO__33[[#This Row],[Month]]&lt;9,RTO__33[[#This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Row],[Month]]&gt;4,RTO__33[[#This Row],[Month]]&lt;9,RTO__33[[#This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Row],[Month]]&gt;4,RTO__33[[#This Row],[Month]]&lt;9,RTO__33[[#This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Row],[Month]]&gt;4,RTO__33[[#This Row],[Month]]&lt;9,RTO__33[[#This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Row],[Month]]&gt;4,RTO__33[[#This Row],[Month]]&lt;9,RTO__33[[#This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Row],[Month]]&gt;4,RTO__33[[#This Row],[Month]]&lt;9,RTO__33[[#This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Row],[Month]]&gt;4,RTO__33[[#This Row],[Month]]&lt;9,RTO__33[[#This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Row],[Month]]&gt;4,RTO__33[[#This Row],[Month]]&lt;9,RTO__33[[#This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Row],[Month]]&gt;4,RTO__33[[#This Row],[Month]]&lt;9,RTO__33[[#This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Row],[Month]]&gt;4,RTO__33[[#This Row],[Month]]&lt;9,RTO__33[[#This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Row],[Month]]&gt;4,RTO__33[[#This Row],[Month]]&lt;9,RTO__33[[#This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Row],[Month]]&gt;4,RTO__33[[#This Row],[Month]]&lt;9,RTO__33[[#This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Row],[Month]]&gt;4,RTO__33[[#This Row],[Month]]&lt;9,RTO__33[[#This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Row],[Month]]&gt;4,RTO__33[[#This Row],[Month]]&lt;9,RTO__33[[#This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Row],[Month]]&gt;4,RTO__33[[#This Row],[Month]]&lt;9,RTO__33[[#This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Row],[Month]]&gt;4,RTO__33[[#This Row],[Month]]&lt;9,RTO__33[[#This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Row],[Month]]&gt;4,RTO__33[[#This Row],[Month]]&lt;9,RTO__33[[#This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Row],[Month]]&gt;4,RTO__33[[#This Row],[Month]]&lt;9,RTO__33[[#This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Row],[Month]]&gt;4,RTO__33[[#This Row],[Month]]&lt;9,RTO__33[[#This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Row],[Month]]&gt;4,RTO__33[[#This Row],[Month]]&lt;9,RTO__33[[#This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Row],[Month]]&gt;4,RTO__33[[#This Row],[Month]]&lt;9,RTO__33[[#This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Row],[Month]]&gt;4,RTO__33[[#This Row],[Month]]&lt;9,RTO__33[[#This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Row],[Month]]&gt;4,RTO__33[[#This Row],[Month]]&lt;9,RTO__33[[#This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Row],[Month]]&gt;4,RTO__33[[#This Row],[Month]]&lt;9,RTO__33[[#This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Row],[Month]]&gt;4,RTO__33[[#This Row],[Month]]&lt;9,RTO__33[[#This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Row],[Month]]&gt;4,RTO__33[[#This Row],[Month]]&lt;9,RTO__33[[#This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Row],[Month]]&gt;4,RTO__33[[#This Row],[Month]]&lt;9,RTO__33[[#This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Row],[Month]]&gt;4,RTO__33[[#This Row],[Month]]&lt;9,RTO__33[[#This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Row],[Month]]&gt;4,RTO__33[[#This Row],[Month]]&lt;9,RTO__33[[#This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Row],[Month]]&gt;4,RTO__33[[#This Row],[Month]]&lt;9,RTO__33[[#This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Row],[Month]]&gt;4,RTO__33[[#This Row],[Month]]&lt;9,RTO__33[[#This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Row],[Month]]&gt;4,RTO__33[[#This Row],[Month]]&lt;9,RTO__33[[#This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Row],[Month]]&gt;4,RTO__33[[#This Row],[Month]]&lt;9,RTO__33[[#This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Row],[Month]]&gt;4,RTO__33[[#This Row],[Month]]&lt;9,RTO__33[[#This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Row],[Month]]&gt;4,RTO__33[[#This Row],[Month]]&lt;9,RTO__33[[#This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Row],[Month]]&gt;4,RTO__33[[#This Row],[Month]]&lt;9,RTO__33[[#This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Row],[Month]]&gt;4,RTO__33[[#This Row],[Month]]&lt;9,RTO__33[[#This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Row],[Month]]&gt;4,RTO__33[[#This Row],[Month]]&lt;9,RTO__33[[#This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Row],[Month]]&gt;4,RTO__33[[#This Row],[Month]]&lt;9,RTO__33[[#This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Row],[Month]]&gt;4,RTO__33[[#This Row],[Month]]&lt;9,RTO__33[[#This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Row],[Month]]&gt;4,RTO__33[[#This Row],[Month]]&lt;9,RTO__33[[#This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Row],[Month]]&gt;4,RTO__33[[#This Row],[Month]]&lt;9,RTO__33[[#This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Row],[Month]]&gt;4,RTO__33[[#This Row],[Month]]&lt;9,RTO__33[[#This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Row],[Month]]&gt;4,RTO__33[[#This Row],[Month]]&lt;9,RTO__33[[#This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Row],[Month]]&gt;4,RTO__33[[#This Row],[Month]]&lt;9,RTO__33[[#This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Row],[Month]]&gt;4,RTO__33[[#This Row],[Month]]&lt;9,RTO__33[[#This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Row],[Month]]&gt;4,RTO__33[[#This Row],[Month]]&lt;9,RTO__33[[#This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Row],[Month]]&gt;4,RTO__33[[#This Row],[Month]]&lt;9,RTO__33[[#This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Row],[Month]]&gt;4,RTO__33[[#This Row],[Month]]&lt;9,RTO__33[[#This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Row],[Month]]&gt;4,RTO__33[[#This Row],[Month]]&lt;9,RTO__33[[#This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Row],[Month]]&gt;4,RTO__33[[#This Row],[Month]]&lt;9,RTO__33[[#This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Row],[Month]]&gt;4,RTO__33[[#This Row],[Month]]&lt;9,RTO__33[[#This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Row],[Month]]&gt;4,RTO__33[[#This Row],[Month]]&lt;9,RTO__33[[#This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Row],[Month]]&gt;4,RTO__33[[#This Row],[Month]]&lt;9,RTO__33[[#This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Row],[Month]]&gt;4,RTO__33[[#This Row],[Month]]&lt;9,RTO__33[[#This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Row],[Month]]&gt;4,RTO__33[[#This Row],[Month]]&lt;9,RTO__33[[#This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Row],[Month]]&gt;4,RTO__33[[#This Row],[Month]]&lt;9,RTO__33[[#This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Row],[Month]]&gt;4,RTO__33[[#This Row],[Month]]&lt;9,RTO__33[[#This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Row],[Month]]&gt;4,RTO__33[[#This Row],[Month]]&lt;9,RTO__33[[#This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Row],[Month]]&gt;4,RTO__33[[#This Row],[Month]]&lt;9,RTO__33[[#This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Row],[Month]]&gt;4,RTO__33[[#This Row],[Month]]&lt;9,RTO__33[[#This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Row],[Month]]&gt;4,RTO__33[[#This Row],[Month]]&lt;9,RTO__33[[#This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Row],[Month]]&gt;4,RTO__33[[#This Row],[Month]]&lt;9,RTO__33[[#This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Row],[Month]]&gt;4,RTO__33[[#This Row],[Month]]&lt;9,RTO__33[[#This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Row],[Month]]&gt;4,RTO__33[[#This Row],[Month]]&lt;9,RTO__33[[#This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Row],[Month]]&gt;4,RTO__33[[#This Row],[Month]]&lt;9,RTO__33[[#This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Row],[Month]]&gt;4,RTO__33[[#This Row],[Month]]&lt;9,RTO__33[[#This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Row],[Month]]&gt;4,RTO__33[[#This Row],[Month]]&lt;9,RTO__33[[#This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Row],[Month]]&gt;4,RTO__33[[#This Row],[Month]]&lt;9,RTO__33[[#This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Row],[Month]]&gt;4,RTO__33[[#This Row],[Month]]&lt;9,RTO__33[[#This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Row],[Month]]&gt;4,RTO__33[[#This Row],[Month]]&lt;9,RTO__33[[#This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Row],[Month]]&gt;4,RTO__33[[#This Row],[Month]]&lt;9,RTO__33[[#This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Row],[Month]]&gt;4,RTO__33[[#This Row],[Month]]&lt;9,RTO__33[[#This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Row],[Month]]&gt;4,RTO__33[[#This Row],[Month]]&lt;9,RTO__33[[#This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Row],[Month]]&gt;4,RTO__33[[#This Row],[Month]]&lt;9,RTO__33[[#This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Row],[Month]]&gt;4,RTO__33[[#This Row],[Month]]&lt;9,RTO__33[[#This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Row],[Month]]&gt;4,RTO__33[[#This Row],[Month]]&lt;9,RTO__33[[#This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Row],[Month]]&gt;4,RTO__33[[#This Row],[Month]]&lt;9,RTO__33[[#This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Row],[Month]]&gt;4,RTO__33[[#This Row],[Month]]&lt;9,RTO__33[[#This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Row],[Month]]&gt;4,RTO__33[[#This Row],[Month]]&lt;9,RTO__33[[#This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Row],[Month]]&gt;4,RTO__33[[#This Row],[Month]]&lt;9,RTO__33[[#This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Row],[Month]]&gt;4,RTO__33[[#This Row],[Month]]&lt;9,RTO__33[[#This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Row],[Month]]&gt;4,RTO__33[[#This Row],[Month]]&lt;9,RTO__33[[#This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Row],[Month]]&gt;4,RTO__33[[#This Row],[Month]]&lt;9,RTO__33[[#This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Row],[Month]]&gt;4,RTO__33[[#This Row],[Month]]&lt;9,RTO__33[[#This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Row],[Month]]&gt;4,RTO__33[[#This Row],[Month]]&lt;9,RTO__33[[#This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Row],[Month]]&gt;4,RTO__33[[#This Row],[Month]]&lt;9,RTO__33[[#This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Row],[Month]]&gt;4,RTO__33[[#This Row],[Month]]&lt;9,RTO__33[[#This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Row],[Month]]&gt;4,RTO__33[[#This Row],[Month]]&lt;9,RTO__33[[#This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Row],[Month]]&gt;4,RTO__33[[#This Row],[Month]]&lt;9,RTO__33[[#This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Row],[Month]]&gt;4,RTO__33[[#This Row],[Month]]&lt;9,RTO__33[[#This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Row],[Month]]&gt;4,RTO__33[[#This Row],[Month]]&lt;9,RTO__33[[#This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Row],[Month]]&gt;4,RTO__33[[#This Row],[Month]]&lt;9,RTO__33[[#This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Row],[Month]]&gt;4,RTO__33[[#This Row],[Month]]&lt;9,RTO__33[[#This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Row],[Month]]&gt;4,RTO__33[[#This Row],[Month]]&lt;9,RTO__33[[#This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sheetPr codeName="Sheet33"/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</vt:i4>
      </vt:variant>
    </vt:vector>
  </HeadingPairs>
  <TitlesOfParts>
    <vt:vector size="40" baseType="lpstr">
      <vt:lpstr>August 2025 Calculation</vt:lpstr>
      <vt:lpstr>August 2025 Average Pricing</vt:lpstr>
      <vt:lpstr>August 2025 Summary Data</vt:lpstr>
      <vt:lpstr>July 2025 Calculation</vt:lpstr>
      <vt:lpstr>July 2025 Average Pricing</vt:lpstr>
      <vt:lpstr>July 2025 Summary Data</vt:lpstr>
      <vt:lpstr>June 2025 Calculation</vt:lpstr>
      <vt:lpstr>June 2025 Average Pricing</vt:lpstr>
      <vt:lpstr>June 2025 Summary Data</vt:lpstr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'August 2025 Calculation'!Print_Area</vt:lpstr>
      <vt:lpstr>'June 2025 Calculation'!Print_Area</vt:lpstr>
      <vt:lpstr>'August 2025 Calculation'!Sept_03</vt:lpstr>
      <vt:lpstr>'June 2025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Mesta, Alexis</cp:lastModifiedBy>
  <cp:lastPrinted>2023-08-16T21:05:47Z</cp:lastPrinted>
  <dcterms:created xsi:type="dcterms:W3CDTF">2023-08-16T20:48:21Z</dcterms:created>
  <dcterms:modified xsi:type="dcterms:W3CDTF">2025-07-28T18:26:46Z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