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mc:AlternateContent xmlns:mc="http://schemas.openxmlformats.org/markup-compatibility/2006">
    <mc:Choice Requires="x15">
      <x15ac:absPath xmlns:x15ac="http://schemas.microsoft.com/office/spreadsheetml/2010/11/ac" url="https://epelectric.sharepoint.com/sites/2025RFPTEAM/Shared Documents/General/Final RFP Documents/"/>
    </mc:Choice>
  </mc:AlternateContent>
  <xr:revisionPtr revIDLastSave="1" documentId="13_ncr:1_{CAB9117F-0115-46AC-BBC6-55D21596807F}" xr6:coauthVersionLast="47" xr6:coauthVersionMax="47" xr10:uidLastSave="{AA966E02-AE9A-9D44-A68B-D8082998340A}"/>
  <workbookProtection workbookAlgorithmName="SHA-512" workbookHashValue="22uxerm2h/S/xR0UC5NP6XPzmtzP8fj3RyW7wI6kLf2LTtMKqfTgWgsoZ7G58ja4DzUGW9ViWcRovHe71fOGSw==" workbookSaltValue="OP5PQLLjOd8fMlMWBERcnQ==" workbookSpinCount="100000" lockStructure="1"/>
  <bookViews>
    <workbookView xWindow="860" yWindow="760" windowWidth="29380" windowHeight="18880" tabRatio="876" activeTab="6" xr2:uid="{9DEC9F6F-A494-4E03-A122-2B858774388B}"/>
  </bookViews>
  <sheets>
    <sheet name="Style Guide" sheetId="33" r:id="rId1"/>
    <sheet name="Bidder Checklist" sheetId="82" r:id="rId2"/>
    <sheet name="2. Company Information" sheetId="41" r:id="rId3"/>
    <sheet name="3. Project Information" sheetId="74" r:id="rId4"/>
    <sheet name="3.1 Financial Information" sheetId="83" r:id="rId5"/>
    <sheet name="4.1 Thermal Tech Details" sheetId="52" r:id="rId6"/>
    <sheet name="4.2 Solar Tech Details" sheetId="54" r:id="rId7"/>
    <sheet name="4.3 Wind Tech Details" sheetId="56" r:id="rId8"/>
    <sheet name="4.4 Storage Tech Details" sheetId="55" r:id="rId9"/>
    <sheet name="4.5 Generation Profile" sheetId="57" r:id="rId10"/>
    <sheet name="4.6 Fuel Supply" sheetId="63" r:id="rId11"/>
    <sheet name="4.7 Emissions" sheetId="64" r:id="rId12"/>
    <sheet name="4.8 Interconnection Details" sheetId="43" r:id="rId13"/>
    <sheet name="5.1 PPA-ESA Bid Pricing" sheetId="44" r:id="rId14"/>
    <sheet name="5.2 Ownership Bid Pricing" sheetId="79" r:id="rId15"/>
    <sheet name="Input Ranges" sheetId="38" state="veryHidden" r:id="rId16"/>
  </sheets>
  <definedNames>
    <definedName name="__FDS_HYPERLINK_TOGGLE_STATE__" hidden="1">"ON"</definedName>
    <definedName name="_xlnm._FilterDatabase" localSheetId="3" hidden="1">'3. Project Information'!$B$3:$D$22</definedName>
    <definedName name="_Order1" hidden="1">255</definedName>
    <definedName name="_Order2" hidden="1">255</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RFP_Name">#REF!</definedName>
    <definedName name="RFP_Year">#REF!</definedName>
    <definedName name="RTO_Na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82" l="1"/>
  <c r="C8" i="82"/>
  <c r="C9" i="82"/>
  <c r="C96" i="63"/>
  <c r="D7" i="79"/>
  <c r="C7" i="79"/>
  <c r="G4" i="79"/>
  <c r="G5" i="79"/>
  <c r="C83" i="63"/>
  <c r="E104" i="44"/>
  <c r="C34" i="74"/>
  <c r="E116" i="44"/>
  <c r="E115" i="44"/>
  <c r="E114" i="44"/>
  <c r="E113" i="44"/>
  <c r="E66" i="44"/>
  <c r="E65" i="44"/>
  <c r="E64" i="44"/>
  <c r="E63" i="44"/>
  <c r="C45" i="74" l="1"/>
  <c r="S65" i="79"/>
  <c r="R65" i="79"/>
  <c r="Q65" i="79"/>
  <c r="P65" i="79"/>
  <c r="O65" i="79"/>
  <c r="N65" i="79"/>
  <c r="M65" i="79"/>
  <c r="T64" i="79"/>
  <c r="T63" i="79"/>
  <c r="T62" i="79"/>
  <c r="T61" i="79"/>
  <c r="T60" i="79"/>
  <c r="T59" i="79"/>
  <c r="T58" i="79"/>
  <c r="T57" i="79"/>
  <c r="T56" i="79"/>
  <c r="T55" i="79"/>
  <c r="T54" i="79"/>
  <c r="T53" i="79"/>
  <c r="T52" i="79"/>
  <c r="T51" i="79"/>
  <c r="T50" i="79"/>
  <c r="T49" i="79"/>
  <c r="T48" i="79"/>
  <c r="T47" i="79"/>
  <c r="T46" i="79"/>
  <c r="T45" i="79"/>
  <c r="T44" i="79"/>
  <c r="T43" i="79"/>
  <c r="T42" i="79"/>
  <c r="T41" i="79"/>
  <c r="T40" i="79"/>
  <c r="T39" i="79"/>
  <c r="T38" i="79"/>
  <c r="T37" i="79"/>
  <c r="T36" i="79"/>
  <c r="T35" i="79"/>
  <c r="T34" i="79"/>
  <c r="T33" i="79"/>
  <c r="T32" i="79"/>
  <c r="T31" i="79"/>
  <c r="T30" i="79"/>
  <c r="T29" i="79"/>
  <c r="T28" i="79"/>
  <c r="T27" i="79"/>
  <c r="T26" i="79"/>
  <c r="T25" i="79"/>
  <c r="T24" i="79"/>
  <c r="T23" i="79"/>
  <c r="T22" i="79"/>
  <c r="T21" i="79"/>
  <c r="T20" i="79"/>
  <c r="T19" i="79"/>
  <c r="T18" i="79"/>
  <c r="T17" i="79"/>
  <c r="T16" i="79"/>
  <c r="T15" i="79"/>
  <c r="T65" i="79" s="1"/>
  <c r="J64" i="79"/>
  <c r="J63" i="79"/>
  <c r="J62" i="79"/>
  <c r="J61" i="79"/>
  <c r="J60" i="79"/>
  <c r="J59" i="79"/>
  <c r="J58" i="79"/>
  <c r="J57" i="79"/>
  <c r="J56" i="79"/>
  <c r="J55" i="79"/>
  <c r="J54" i="79"/>
  <c r="J53" i="79"/>
  <c r="J52" i="79"/>
  <c r="J51" i="79"/>
  <c r="J50" i="79"/>
  <c r="J49" i="79"/>
  <c r="J48" i="79"/>
  <c r="J47" i="79"/>
  <c r="J46" i="79"/>
  <c r="J45" i="79"/>
  <c r="J44" i="79"/>
  <c r="J43" i="79"/>
  <c r="J42" i="79"/>
  <c r="J41" i="79"/>
  <c r="J40" i="79"/>
  <c r="J39" i="79"/>
  <c r="J38" i="79"/>
  <c r="J37" i="79"/>
  <c r="J36" i="79"/>
  <c r="J35" i="79"/>
  <c r="J34" i="79"/>
  <c r="J33" i="79"/>
  <c r="J32" i="79"/>
  <c r="J31" i="79"/>
  <c r="J30" i="79"/>
  <c r="J29" i="79"/>
  <c r="J28" i="79"/>
  <c r="J27" i="79"/>
  <c r="J26" i="79"/>
  <c r="J25" i="79"/>
  <c r="J24" i="79"/>
  <c r="J23" i="79"/>
  <c r="J22" i="79"/>
  <c r="J21" i="79"/>
  <c r="J20" i="79"/>
  <c r="J19" i="79"/>
  <c r="J18" i="79"/>
  <c r="J17" i="79"/>
  <c r="J16" i="79"/>
  <c r="J15" i="79"/>
  <c r="I65" i="79"/>
  <c r="H65" i="79"/>
  <c r="G65" i="79"/>
  <c r="F65" i="79"/>
  <c r="E65" i="79"/>
  <c r="D65" i="79"/>
  <c r="C65" i="79"/>
  <c r="D6" i="79"/>
  <c r="C6" i="79"/>
  <c r="L70" i="79" l="1"/>
  <c r="L71" i="79" s="1"/>
  <c r="L72" i="79" s="1"/>
  <c r="L73" i="79" s="1"/>
  <c r="L74" i="79" s="1"/>
  <c r="L75" i="79" s="1"/>
  <c r="L76" i="79" s="1"/>
  <c r="L77" i="79" s="1"/>
  <c r="L78" i="79" s="1"/>
  <c r="L79" i="79" s="1"/>
  <c r="L80" i="79" s="1"/>
  <c r="L81" i="79" s="1"/>
  <c r="L82" i="79" s="1"/>
  <c r="L83" i="79" s="1"/>
  <c r="L84" i="79" s="1"/>
  <c r="L85" i="79" s="1"/>
  <c r="L86" i="79" s="1"/>
  <c r="L87" i="79" s="1"/>
  <c r="L88" i="79" s="1"/>
  <c r="L89" i="79" s="1"/>
  <c r="L90" i="79" s="1"/>
  <c r="L91" i="79" s="1"/>
  <c r="L92" i="79" s="1"/>
  <c r="L93" i="79" s="1"/>
  <c r="L94" i="79" s="1"/>
  <c r="L95" i="79" s="1"/>
  <c r="L96" i="79" s="1"/>
  <c r="L97" i="79" s="1"/>
  <c r="L98" i="79" s="1"/>
  <c r="L99" i="79" s="1"/>
  <c r="L100" i="79" s="1"/>
  <c r="L101" i="79" s="1"/>
  <c r="L102" i="79" s="1"/>
  <c r="L103" i="79" s="1"/>
  <c r="L104" i="79" s="1"/>
  <c r="L105" i="79" s="1"/>
  <c r="L106" i="79" s="1"/>
  <c r="L107" i="79" s="1"/>
  <c r="L108" i="79" s="1"/>
  <c r="E70" i="44"/>
  <c r="H70" i="44"/>
  <c r="E71" i="44"/>
  <c r="H71" i="44"/>
  <c r="E72" i="44"/>
  <c r="H72" i="44"/>
  <c r="E73" i="44"/>
  <c r="H73" i="44"/>
  <c r="E74" i="44"/>
  <c r="H74" i="44"/>
  <c r="E75" i="44"/>
  <c r="H75" i="44"/>
  <c r="E76" i="44"/>
  <c r="H76" i="44"/>
  <c r="E77" i="44"/>
  <c r="H77" i="44"/>
  <c r="E78" i="44"/>
  <c r="H78" i="44"/>
  <c r="E79" i="44"/>
  <c r="H79" i="44"/>
  <c r="E80" i="44"/>
  <c r="H80" i="44"/>
  <c r="E81" i="44"/>
  <c r="H81" i="44"/>
  <c r="E82" i="44"/>
  <c r="H82" i="44"/>
  <c r="E83" i="44"/>
  <c r="H83" i="44"/>
  <c r="E84" i="44"/>
  <c r="H84" i="44"/>
  <c r="E85" i="44"/>
  <c r="H85" i="44"/>
  <c r="E86" i="44"/>
  <c r="H86" i="44"/>
  <c r="E87" i="44"/>
  <c r="H87" i="44"/>
  <c r="E88" i="44"/>
  <c r="H88" i="44"/>
  <c r="E89" i="44"/>
  <c r="H89" i="44"/>
  <c r="E90" i="44"/>
  <c r="H90" i="44"/>
  <c r="E91" i="44"/>
  <c r="H91" i="44"/>
  <c r="E92" i="44"/>
  <c r="H92" i="44"/>
  <c r="E93" i="44"/>
  <c r="H93" i="44"/>
  <c r="E94" i="44"/>
  <c r="H94" i="44"/>
  <c r="E95" i="44"/>
  <c r="H95" i="44"/>
  <c r="E96" i="44"/>
  <c r="H96" i="44"/>
  <c r="E97" i="44"/>
  <c r="H97" i="44"/>
  <c r="E98" i="44"/>
  <c r="H98" i="44"/>
  <c r="E99" i="44"/>
  <c r="H99" i="44"/>
  <c r="E100" i="44"/>
  <c r="H100" i="44"/>
  <c r="E101" i="44"/>
  <c r="H101" i="44"/>
  <c r="E102" i="44"/>
  <c r="H102" i="44"/>
  <c r="E103" i="44"/>
  <c r="H103" i="44"/>
  <c r="H104" i="44"/>
  <c r="E105" i="44"/>
  <c r="H105" i="44"/>
  <c r="E106" i="44"/>
  <c r="H106" i="44"/>
  <c r="E107" i="44"/>
  <c r="H107" i="44"/>
  <c r="E108" i="44"/>
  <c r="H108" i="44"/>
  <c r="E109" i="44"/>
  <c r="H109" i="44"/>
  <c r="C32" i="74"/>
  <c r="C11" i="82"/>
  <c r="G7" i="57"/>
  <c r="C7" i="57"/>
  <c r="AB53" i="57"/>
  <c r="AB54" i="57" s="1"/>
  <c r="AB55" i="57" s="1"/>
  <c r="AB56" i="57" s="1"/>
  <c r="AB57" i="57" s="1"/>
  <c r="AB58" i="57" s="1"/>
  <c r="AB59" i="57" s="1"/>
  <c r="AB60" i="57" s="1"/>
  <c r="AB61" i="57" s="1"/>
  <c r="AB62" i="57" s="1"/>
  <c r="AB63" i="57" s="1"/>
  <c r="AB64" i="57" s="1"/>
  <c r="AB65" i="57" s="1"/>
  <c r="AB66" i="57" s="1"/>
  <c r="AB67" i="57" s="1"/>
  <c r="AB68" i="57" s="1"/>
  <c r="AB69" i="57" s="1"/>
  <c r="AB70" i="57" s="1"/>
  <c r="AB71" i="57" s="1"/>
  <c r="AB72" i="57" s="1"/>
  <c r="AB73" i="57" s="1"/>
  <c r="AB74" i="57" s="1"/>
  <c r="AB75" i="57" s="1"/>
  <c r="AB76" i="57" s="1"/>
  <c r="AB77" i="57" s="1"/>
  <c r="AB78" i="57" s="1"/>
  <c r="AB79" i="57" s="1"/>
  <c r="AB80" i="57" s="1"/>
  <c r="AB81" i="57" s="1"/>
  <c r="AB82" i="57" s="1"/>
  <c r="AB83" i="57" s="1"/>
  <c r="AB84" i="57" s="1"/>
  <c r="AB85" i="57" s="1"/>
  <c r="AB86" i="57" s="1"/>
  <c r="AB87" i="57" s="1"/>
  <c r="AB88" i="57" s="1"/>
  <c r="AB89" i="57" s="1"/>
  <c r="AB90" i="57" s="1"/>
  <c r="AB91" i="57" s="1"/>
  <c r="AB92" i="57" s="1"/>
  <c r="AB93" i="57" s="1"/>
  <c r="AB94" i="57" s="1"/>
  <c r="AB95" i="57" s="1"/>
  <c r="AB96" i="57" s="1"/>
  <c r="AB97" i="57" s="1"/>
  <c r="AB98" i="57" s="1"/>
  <c r="AB99" i="57" s="1"/>
  <c r="AB100" i="57" s="1"/>
  <c r="AB101" i="57" s="1"/>
  <c r="AB102" i="57" s="1"/>
  <c r="AB103" i="57" s="1"/>
  <c r="AB104" i="57" s="1"/>
  <c r="AB105" i="57" s="1"/>
  <c r="AB106" i="57" s="1"/>
  <c r="AB107" i="57" s="1"/>
  <c r="AB108" i="57" s="1"/>
  <c r="AB109" i="57" s="1"/>
  <c r="AB110" i="57" s="1"/>
  <c r="AB111" i="57" s="1"/>
  <c r="AB112" i="57" s="1"/>
  <c r="AB113" i="57" s="1"/>
  <c r="AB114" i="57" s="1"/>
  <c r="AB115" i="57" s="1"/>
  <c r="AB116" i="57" s="1"/>
  <c r="AB117" i="57" s="1"/>
  <c r="AB118" i="57" s="1"/>
  <c r="AB119" i="57" s="1"/>
  <c r="AB120" i="57" s="1"/>
  <c r="AB121" i="57" s="1"/>
  <c r="AB122" i="57" s="1"/>
  <c r="AB123" i="57" s="1"/>
  <c r="AB124" i="57" s="1"/>
  <c r="AB125" i="57" s="1"/>
  <c r="AB126" i="57" s="1"/>
  <c r="AB127" i="57" s="1"/>
  <c r="AB128" i="57" s="1"/>
  <c r="AB129" i="57" s="1"/>
  <c r="AB130" i="57" s="1"/>
  <c r="AB131" i="57" s="1"/>
  <c r="AB132" i="57" s="1"/>
  <c r="AB133" i="57" s="1"/>
  <c r="AB134" i="57" s="1"/>
  <c r="AB135" i="57" s="1"/>
  <c r="AB136" i="57" s="1"/>
  <c r="AB137" i="57" s="1"/>
  <c r="AB138" i="57" s="1"/>
  <c r="AB139" i="57" s="1"/>
  <c r="AB140" i="57" s="1"/>
  <c r="AB141" i="57" s="1"/>
  <c r="AB142" i="57" s="1"/>
  <c r="AB143" i="57" s="1"/>
  <c r="AB144" i="57" s="1"/>
  <c r="AB145" i="57" s="1"/>
  <c r="AB146" i="57" s="1"/>
  <c r="AB147" i="57" s="1"/>
  <c r="AB148" i="57" s="1"/>
  <c r="AB149" i="57" s="1"/>
  <c r="AB150" i="57" s="1"/>
  <c r="AB151" i="57" s="1"/>
  <c r="AB152" i="57" s="1"/>
  <c r="AB153" i="57" s="1"/>
  <c r="AB154" i="57" s="1"/>
  <c r="AB155" i="57" s="1"/>
  <c r="AB156" i="57" s="1"/>
  <c r="AB157" i="57" s="1"/>
  <c r="AB158" i="57" s="1"/>
  <c r="AB159" i="57" s="1"/>
  <c r="AB160" i="57" s="1"/>
  <c r="AB161" i="57" s="1"/>
  <c r="AB162" i="57" s="1"/>
  <c r="AB163" i="57" s="1"/>
  <c r="AB164" i="57" s="1"/>
  <c r="AB165" i="57" s="1"/>
  <c r="AB166" i="57" s="1"/>
  <c r="AB167" i="57" s="1"/>
  <c r="AB168" i="57" s="1"/>
  <c r="AB169" i="57" s="1"/>
  <c r="AB170" i="57" s="1"/>
  <c r="AB171" i="57" s="1"/>
  <c r="AB172" i="57" s="1"/>
  <c r="AB173" i="57" s="1"/>
  <c r="AB174" i="57" s="1"/>
  <c r="AB175" i="57" s="1"/>
  <c r="AB176" i="57" s="1"/>
  <c r="AB177" i="57" s="1"/>
  <c r="AB178" i="57" s="1"/>
  <c r="AB179" i="57" s="1"/>
  <c r="AB180" i="57" s="1"/>
  <c r="AB181" i="57" s="1"/>
  <c r="AB182" i="57" s="1"/>
  <c r="AB183" i="57" s="1"/>
  <c r="AB184" i="57" s="1"/>
  <c r="AB185" i="57" s="1"/>
  <c r="AB186" i="57" s="1"/>
  <c r="AB187" i="57" s="1"/>
  <c r="AB188" i="57" s="1"/>
  <c r="AB189" i="57" s="1"/>
  <c r="AB190" i="57" s="1"/>
  <c r="AB191" i="57" s="1"/>
  <c r="AB192" i="57" s="1"/>
  <c r="AB193" i="57" s="1"/>
  <c r="AB194" i="57" s="1"/>
  <c r="AB195" i="57" s="1"/>
  <c r="AB196" i="57" s="1"/>
  <c r="AB197" i="57" s="1"/>
  <c r="AB198" i="57" s="1"/>
  <c r="AB199" i="57" s="1"/>
  <c r="AB200" i="57" s="1"/>
  <c r="AB201" i="57" s="1"/>
  <c r="AB202" i="57" s="1"/>
  <c r="AB203" i="57" s="1"/>
  <c r="AB204" i="57" s="1"/>
  <c r="AB205" i="57" s="1"/>
  <c r="AB206" i="57" s="1"/>
  <c r="AB207" i="57" s="1"/>
  <c r="AB208" i="57" s="1"/>
  <c r="AB209" i="57" s="1"/>
  <c r="AB210" i="57" s="1"/>
  <c r="AB211" i="57" s="1"/>
  <c r="AB212" i="57" s="1"/>
  <c r="AB213" i="57" s="1"/>
  <c r="AB214" i="57" s="1"/>
  <c r="AB215" i="57" s="1"/>
  <c r="AB216" i="57" s="1"/>
  <c r="AB217" i="57" s="1"/>
  <c r="AB218" i="57" s="1"/>
  <c r="AB219" i="57" s="1"/>
  <c r="AB220" i="57" s="1"/>
  <c r="AB221" i="57" s="1"/>
  <c r="AB222" i="57" s="1"/>
  <c r="AB223" i="57" s="1"/>
  <c r="AB224" i="57" s="1"/>
  <c r="AB225" i="57" s="1"/>
  <c r="AB226" i="57" s="1"/>
  <c r="AB227" i="57" s="1"/>
  <c r="AB228" i="57" s="1"/>
  <c r="AB229" i="57" s="1"/>
  <c r="AB230" i="57" s="1"/>
  <c r="AB231" i="57" s="1"/>
  <c r="AB232" i="57" s="1"/>
  <c r="AB233" i="57" s="1"/>
  <c r="AB234" i="57" s="1"/>
  <c r="AB235" i="57" s="1"/>
  <c r="AB236" i="57" s="1"/>
  <c r="AB237" i="57" s="1"/>
  <c r="AB238" i="57" s="1"/>
  <c r="AB239" i="57" s="1"/>
  <c r="AB240" i="57" s="1"/>
  <c r="AB241" i="57" s="1"/>
  <c r="AB242" i="57" s="1"/>
  <c r="AB243" i="57" s="1"/>
  <c r="AB244" i="57" s="1"/>
  <c r="AB245" i="57" s="1"/>
  <c r="AB246" i="57" s="1"/>
  <c r="AB247" i="57" s="1"/>
  <c r="AB248" i="57" s="1"/>
  <c r="AB249" i="57" s="1"/>
  <c r="AB250" i="57" s="1"/>
  <c r="AB251" i="57" s="1"/>
  <c r="AB252" i="57" s="1"/>
  <c r="AB253" i="57" s="1"/>
  <c r="AB254" i="57" s="1"/>
  <c r="AB255" i="57" s="1"/>
  <c r="AB256" i="57" s="1"/>
  <c r="AB257" i="57" s="1"/>
  <c r="AB258" i="57" s="1"/>
  <c r="AB259" i="57" s="1"/>
  <c r="AB260" i="57" s="1"/>
  <c r="AB261" i="57" s="1"/>
  <c r="AB262" i="57" s="1"/>
  <c r="AB263" i="57" s="1"/>
  <c r="AB264" i="57" s="1"/>
  <c r="AB265" i="57" s="1"/>
  <c r="AB266" i="57" s="1"/>
  <c r="AB267" i="57" s="1"/>
  <c r="AB268" i="57" s="1"/>
  <c r="AB269" i="57" s="1"/>
  <c r="AB270" i="57" s="1"/>
  <c r="AB271" i="57" s="1"/>
  <c r="AB272" i="57" s="1"/>
  <c r="AB273" i="57" s="1"/>
  <c r="AB274" i="57" s="1"/>
  <c r="AB275" i="57" s="1"/>
  <c r="AB276" i="57" s="1"/>
  <c r="AB277" i="57" s="1"/>
  <c r="AB278" i="57" s="1"/>
  <c r="AB279" i="57" s="1"/>
  <c r="AB280" i="57" s="1"/>
  <c r="AB281" i="57" s="1"/>
  <c r="AB282" i="57" s="1"/>
  <c r="AB283" i="57" s="1"/>
  <c r="AB284" i="57" s="1"/>
  <c r="AB285" i="57" s="1"/>
  <c r="AB286" i="57" s="1"/>
  <c r="AB287" i="57" s="1"/>
  <c r="AB288" i="57" s="1"/>
  <c r="AB289" i="57" s="1"/>
  <c r="AB290" i="57" s="1"/>
  <c r="AB291" i="57" s="1"/>
  <c r="AB292" i="57" s="1"/>
  <c r="AB293" i="57" s="1"/>
  <c r="AB294" i="57" s="1"/>
  <c r="AB295" i="57" s="1"/>
  <c r="AB296" i="57" s="1"/>
  <c r="AB297" i="57" s="1"/>
  <c r="AB298" i="57" s="1"/>
  <c r="AB299" i="57" s="1"/>
  <c r="AB300" i="57" s="1"/>
  <c r="AB301" i="57" s="1"/>
  <c r="AB302" i="57" s="1"/>
  <c r="AB303" i="57" s="1"/>
  <c r="AB304" i="57" s="1"/>
  <c r="AB305" i="57" s="1"/>
  <c r="AB306" i="57" s="1"/>
  <c r="AB307" i="57" s="1"/>
  <c r="AB308" i="57" s="1"/>
  <c r="AB309" i="57" s="1"/>
  <c r="AB310" i="57" s="1"/>
  <c r="AB311" i="57" s="1"/>
  <c r="AB312" i="57" s="1"/>
  <c r="AB313" i="57" s="1"/>
  <c r="AB314" i="57" s="1"/>
  <c r="AB315" i="57" s="1"/>
  <c r="AB316" i="57" s="1"/>
  <c r="AB317" i="57" s="1"/>
  <c r="AB318" i="57" s="1"/>
  <c r="AB319" i="57" s="1"/>
  <c r="AB320" i="57" s="1"/>
  <c r="AB321" i="57" s="1"/>
  <c r="AB322" i="57" s="1"/>
  <c r="AB323" i="57" s="1"/>
  <c r="AB324" i="57" s="1"/>
  <c r="AB325" i="57" s="1"/>
  <c r="AB326" i="57" s="1"/>
  <c r="AB327" i="57" s="1"/>
  <c r="AB328" i="57" s="1"/>
  <c r="AB329" i="57" s="1"/>
  <c r="AB330" i="57" s="1"/>
  <c r="AB331" i="57" s="1"/>
  <c r="AB332" i="57" s="1"/>
  <c r="AB333" i="57" s="1"/>
  <c r="AB334" i="57" s="1"/>
  <c r="AB335" i="57" s="1"/>
  <c r="AB336" i="57" s="1"/>
  <c r="AB337" i="57" s="1"/>
  <c r="AB338" i="57" s="1"/>
  <c r="AB339" i="57" s="1"/>
  <c r="AB340" i="57" s="1"/>
  <c r="AB341" i="57" s="1"/>
  <c r="AB342" i="57" s="1"/>
  <c r="AB343" i="57" s="1"/>
  <c r="AB344" i="57" s="1"/>
  <c r="AB345" i="57" s="1"/>
  <c r="AB346" i="57" s="1"/>
  <c r="AB347" i="57" s="1"/>
  <c r="AB348" i="57" s="1"/>
  <c r="AB349" i="57" s="1"/>
  <c r="AB350" i="57" s="1"/>
  <c r="AB351" i="57" s="1"/>
  <c r="AB352" i="57" s="1"/>
  <c r="AB353" i="57" s="1"/>
  <c r="AB354" i="57" s="1"/>
  <c r="AB355" i="57" s="1"/>
  <c r="AB356" i="57" s="1"/>
  <c r="AB357" i="57" s="1"/>
  <c r="AB358" i="57" s="1"/>
  <c r="AB359" i="57" s="1"/>
  <c r="AB360" i="57" s="1"/>
  <c r="AB361" i="57" s="1"/>
  <c r="AB362" i="57" s="1"/>
  <c r="AB363" i="57" s="1"/>
  <c r="AB364" i="57" s="1"/>
  <c r="AB365" i="57" s="1"/>
  <c r="AB366" i="57" s="1"/>
  <c r="AB367" i="57" s="1"/>
  <c r="AB368" i="57" s="1"/>
  <c r="AB369" i="57" s="1"/>
  <c r="AB370" i="57" s="1"/>
  <c r="AB371" i="57" s="1"/>
  <c r="AB372" i="57" s="1"/>
  <c r="AB373" i="57" s="1"/>
  <c r="AB374" i="57" s="1"/>
  <c r="AB375" i="57" s="1"/>
  <c r="AB376" i="57" s="1"/>
  <c r="AB377" i="57" s="1"/>
  <c r="AB378" i="57" s="1"/>
  <c r="AB379" i="57" s="1"/>
  <c r="AB380" i="57" s="1"/>
  <c r="AB381" i="57" s="1"/>
  <c r="AB382" i="57" s="1"/>
  <c r="AB383" i="57" s="1"/>
  <c r="AB384" i="57" s="1"/>
  <c r="AB385" i="57" s="1"/>
  <c r="AB386" i="57" s="1"/>
  <c r="AB387" i="57" s="1"/>
  <c r="AB388" i="57" s="1"/>
  <c r="AB389" i="57" s="1"/>
  <c r="AB390" i="57" s="1"/>
  <c r="AB391" i="57" s="1"/>
  <c r="AB392" i="57" s="1"/>
  <c r="AB393" i="57" s="1"/>
  <c r="AB394" i="57" s="1"/>
  <c r="AB395" i="57" s="1"/>
  <c r="AB396" i="57" s="1"/>
  <c r="AB397" i="57" s="1"/>
  <c r="AB398" i="57" s="1"/>
  <c r="AB399" i="57" s="1"/>
  <c r="AB400" i="57" s="1"/>
  <c r="AB401" i="57" s="1"/>
  <c r="AB402" i="57" s="1"/>
  <c r="AB403" i="57" s="1"/>
  <c r="AB404" i="57" s="1"/>
  <c r="AB405" i="57" s="1"/>
  <c r="AB406" i="57" s="1"/>
  <c r="AB407" i="57" s="1"/>
  <c r="AB408" i="57" s="1"/>
  <c r="AB409" i="57" s="1"/>
  <c r="AB410" i="57" s="1"/>
  <c r="AB411" i="57" s="1"/>
  <c r="AB412" i="57" s="1"/>
  <c r="AB413" i="57" s="1"/>
  <c r="AB414" i="57" s="1"/>
  <c r="AB415" i="57" s="1"/>
  <c r="AB416" i="57" s="1"/>
  <c r="H59" i="44"/>
  <c r="H58" i="44"/>
  <c r="H57" i="44"/>
  <c r="H56" i="44"/>
  <c r="H55" i="44"/>
  <c r="H54" i="44"/>
  <c r="H53" i="44"/>
  <c r="H52" i="44"/>
  <c r="H51" i="44"/>
  <c r="H50" i="44"/>
  <c r="H49" i="44"/>
  <c r="H48" i="44"/>
  <c r="H47" i="44"/>
  <c r="H46" i="44"/>
  <c r="H45" i="44"/>
  <c r="H44" i="44"/>
  <c r="H43" i="44"/>
  <c r="H42" i="44"/>
  <c r="H41" i="44"/>
  <c r="H40" i="44"/>
  <c r="H39" i="44"/>
  <c r="H38" i="44"/>
  <c r="H37" i="44"/>
  <c r="H36" i="44"/>
  <c r="H35" i="44"/>
  <c r="H34" i="44"/>
  <c r="H33" i="44"/>
  <c r="H32" i="44"/>
  <c r="H31" i="44"/>
  <c r="H30" i="44"/>
  <c r="H29" i="44"/>
  <c r="H28" i="44"/>
  <c r="H27" i="44"/>
  <c r="H26" i="44"/>
  <c r="H25" i="44"/>
  <c r="H24" i="44"/>
  <c r="H23" i="44"/>
  <c r="H22" i="44"/>
  <c r="H21" i="44"/>
  <c r="H20" i="44"/>
  <c r="E59" i="44"/>
  <c r="E58" i="44"/>
  <c r="E57" i="44"/>
  <c r="E56" i="44"/>
  <c r="E55" i="44"/>
  <c r="E54" i="44"/>
  <c r="E53" i="44"/>
  <c r="E52" i="44"/>
  <c r="E51" i="44"/>
  <c r="E50" i="44"/>
  <c r="E49" i="44"/>
  <c r="E48" i="44"/>
  <c r="E47" i="44"/>
  <c r="E46" i="44"/>
  <c r="E45" i="44"/>
  <c r="E44" i="44"/>
  <c r="E43" i="44"/>
  <c r="E42" i="44"/>
  <c r="E41" i="44"/>
  <c r="E40" i="44"/>
  <c r="E39" i="44"/>
  <c r="E38" i="44"/>
  <c r="E37" i="44"/>
  <c r="E36" i="44"/>
  <c r="E35" i="44"/>
  <c r="E34" i="44"/>
  <c r="E33" i="44"/>
  <c r="E32" i="44"/>
  <c r="E31" i="44"/>
  <c r="E30" i="44"/>
  <c r="E29" i="44"/>
  <c r="E28" i="44"/>
  <c r="E27" i="44"/>
  <c r="E26" i="44"/>
  <c r="E25" i="44"/>
  <c r="E24" i="44"/>
  <c r="E23" i="44"/>
  <c r="E22" i="44"/>
  <c r="E21" i="44"/>
  <c r="E20" i="44"/>
  <c r="C4" i="55"/>
  <c r="C47" i="74"/>
  <c r="C11" i="54" l="1" a="1"/>
  <c r="C11" i="54" s="1"/>
  <c r="C8" i="54" a="1"/>
  <c r="C8" i="54" s="1"/>
  <c r="C6" i="56" a="1"/>
  <c r="C6" i="56" s="1"/>
  <c r="C9" i="56" a="1"/>
  <c r="C9" i="56" s="1"/>
  <c r="C4" i="56"/>
  <c r="C4" i="54"/>
  <c r="C4" i="52"/>
  <c r="C6" i="74"/>
  <c r="C10" i="52" l="1" a="1"/>
  <c r="C10" i="52" s="1"/>
  <c r="C6" i="55" a="1"/>
  <c r="C6" i="55" s="1"/>
  <c r="C5" i="55" a="1"/>
  <c r="C5" i="55" s="1"/>
  <c r="C5" i="56" a="1"/>
  <c r="C5" i="56" s="1"/>
  <c r="C11" i="56" s="1"/>
  <c r="C5" i="54" a="1"/>
  <c r="C5" i="54" s="1"/>
  <c r="B70" i="79"/>
  <c r="B71" i="79" s="1"/>
  <c r="B72" i="79" s="1"/>
  <c r="B73" i="79" s="1"/>
  <c r="B74" i="79" s="1"/>
  <c r="B75" i="79" s="1"/>
  <c r="B76" i="79" s="1"/>
  <c r="B77" i="79" s="1"/>
  <c r="B78" i="79" s="1"/>
  <c r="B79" i="79" s="1"/>
  <c r="B80" i="79" s="1"/>
  <c r="B81" i="79" s="1"/>
  <c r="B82" i="79" s="1"/>
  <c r="B83" i="79" s="1"/>
  <c r="B84" i="79" s="1"/>
  <c r="B85" i="79" s="1"/>
  <c r="B86" i="79" s="1"/>
  <c r="B87" i="79" s="1"/>
  <c r="B88" i="79" s="1"/>
  <c r="B89" i="79" s="1"/>
  <c r="B90" i="79" s="1"/>
  <c r="B91" i="79" s="1"/>
  <c r="B92" i="79" s="1"/>
  <c r="B93" i="79" s="1"/>
  <c r="B94" i="79" s="1"/>
  <c r="B95" i="79" s="1"/>
  <c r="B96" i="79" s="1"/>
  <c r="B97" i="79" s="1"/>
  <c r="B98" i="79" s="1"/>
  <c r="B99" i="79" s="1"/>
  <c r="B100" i="79" s="1"/>
  <c r="B101" i="79" s="1"/>
  <c r="B102" i="79" s="1"/>
  <c r="B103" i="79" s="1"/>
  <c r="B104" i="79" s="1"/>
  <c r="B105" i="79" s="1"/>
  <c r="B106" i="79" s="1"/>
  <c r="B107" i="79" s="1"/>
  <c r="B108" i="79" s="1"/>
  <c r="B53" i="57"/>
  <c r="B54" i="57" s="1"/>
  <c r="B55" i="57" s="1"/>
  <c r="J65" i="79"/>
  <c r="C13" i="54" l="1"/>
  <c r="B56" i="57"/>
  <c r="B57" i="57" s="1"/>
  <c r="B58" i="57" s="1"/>
  <c r="B59" i="57" s="1"/>
  <c r="B60" i="57" s="1"/>
  <c r="B61" i="57" s="1"/>
  <c r="B62" i="57" s="1"/>
  <c r="B63" i="57" s="1"/>
  <c r="B64" i="57" s="1"/>
  <c r="B65" i="57" s="1"/>
  <c r="B66" i="57" s="1"/>
  <c r="B67" i="57" s="1"/>
  <c r="B68" i="57" s="1"/>
  <c r="B69" i="57" s="1"/>
  <c r="B70" i="57" s="1"/>
  <c r="B71" i="57" s="1"/>
  <c r="B72" i="57" s="1"/>
  <c r="B73" i="57" s="1"/>
  <c r="B74" i="57" s="1"/>
  <c r="B75" i="57" s="1"/>
  <c r="B76" i="57" s="1"/>
  <c r="B77" i="57" s="1"/>
  <c r="B78" i="57" s="1"/>
  <c r="B79" i="57" s="1"/>
  <c r="B80" i="57" s="1"/>
  <c r="B81" i="57" s="1"/>
  <c r="B82" i="57" s="1"/>
  <c r="B83" i="57" s="1"/>
  <c r="B84" i="57" s="1"/>
  <c r="B85" i="57" s="1"/>
  <c r="B86" i="57" s="1"/>
  <c r="B87" i="57" s="1"/>
  <c r="B88" i="57" s="1"/>
  <c r="B89" i="57" s="1"/>
  <c r="B90" i="57" s="1"/>
  <c r="B91" i="57" s="1"/>
  <c r="B92" i="57" s="1"/>
  <c r="B93" i="57" s="1"/>
  <c r="B94" i="57" s="1"/>
  <c r="B95" i="57" s="1"/>
  <c r="B96" i="57" s="1"/>
  <c r="B97" i="57" s="1"/>
  <c r="B98" i="57" s="1"/>
  <c r="B99" i="57" s="1"/>
  <c r="B100" i="57" s="1"/>
  <c r="B101" i="57" s="1"/>
  <c r="B102" i="57" s="1"/>
  <c r="B103" i="57" s="1"/>
  <c r="B104" i="57" s="1"/>
  <c r="B105" i="57" s="1"/>
  <c r="B106" i="57" s="1"/>
  <c r="B107" i="57" s="1"/>
  <c r="B108" i="57" s="1"/>
  <c r="B109" i="57" s="1"/>
  <c r="B110" i="57" s="1"/>
  <c r="B111" i="57" s="1"/>
  <c r="B112" i="57" s="1"/>
  <c r="B113" i="57" s="1"/>
  <c r="B114" i="57" s="1"/>
  <c r="B115" i="57" s="1"/>
  <c r="B116" i="57" s="1"/>
  <c r="B117" i="57" s="1"/>
  <c r="B118" i="57" s="1"/>
  <c r="B119" i="57" s="1"/>
  <c r="B120" i="57" s="1"/>
  <c r="B121" i="57" s="1"/>
  <c r="B122" i="57" s="1"/>
  <c r="B123" i="57" s="1"/>
  <c r="B124" i="57" s="1"/>
  <c r="B125" i="57" s="1"/>
  <c r="B126" i="57" s="1"/>
  <c r="B127" i="57" s="1"/>
  <c r="B128" i="57" s="1"/>
  <c r="B129" i="57" s="1"/>
  <c r="B130" i="57" s="1"/>
  <c r="B131" i="57" s="1"/>
  <c r="B132" i="57" s="1"/>
  <c r="B133" i="57" s="1"/>
  <c r="B134" i="57" s="1"/>
  <c r="B135" i="57" s="1"/>
  <c r="B136" i="57" s="1"/>
  <c r="B137" i="57" s="1"/>
  <c r="B138" i="57" s="1"/>
  <c r="B139" i="57" s="1"/>
  <c r="B140" i="57" s="1"/>
  <c r="B141" i="57" s="1"/>
  <c r="B142" i="57" s="1"/>
  <c r="B143" i="57" s="1"/>
  <c r="B144" i="57" s="1"/>
  <c r="B145" i="57" s="1"/>
  <c r="B146" i="57" s="1"/>
  <c r="B147" i="57" s="1"/>
  <c r="B148" i="57" s="1"/>
  <c r="B149" i="57" s="1"/>
  <c r="B150" i="57" s="1"/>
  <c r="B151" i="57" s="1"/>
  <c r="B152" i="57" s="1"/>
  <c r="B153" i="57" s="1"/>
  <c r="B154" i="57" s="1"/>
  <c r="B155" i="57" s="1"/>
  <c r="B156" i="57" s="1"/>
  <c r="B157" i="57" s="1"/>
  <c r="B158" i="57" s="1"/>
  <c r="B159" i="57" s="1"/>
  <c r="B160" i="57" s="1"/>
  <c r="B161" i="57" s="1"/>
  <c r="B162" i="57" s="1"/>
  <c r="B163" i="57" s="1"/>
  <c r="B164" i="57" s="1"/>
  <c r="B165" i="57" s="1"/>
  <c r="B166" i="57" s="1"/>
  <c r="B167" i="57" s="1"/>
  <c r="B168" i="57" s="1"/>
  <c r="B169" i="57" s="1"/>
  <c r="B170" i="57" s="1"/>
  <c r="B171" i="57" s="1"/>
  <c r="B172" i="57" s="1"/>
  <c r="B173" i="57" s="1"/>
  <c r="B174" i="57" s="1"/>
  <c r="B175" i="57" s="1"/>
  <c r="B176" i="57" s="1"/>
  <c r="B177" i="57" s="1"/>
  <c r="B178" i="57" s="1"/>
  <c r="B179" i="57" s="1"/>
  <c r="B180" i="57" s="1"/>
  <c r="B181" i="57" s="1"/>
  <c r="B182" i="57" s="1"/>
  <c r="B183" i="57" s="1"/>
  <c r="B184" i="57" s="1"/>
  <c r="B185" i="57" s="1"/>
  <c r="B186" i="57" s="1"/>
  <c r="B187" i="57" s="1"/>
  <c r="B188" i="57" s="1"/>
  <c r="B189" i="57" s="1"/>
  <c r="B190" i="57" s="1"/>
  <c r="B191" i="57" s="1"/>
  <c r="B192" i="57" s="1"/>
  <c r="B193" i="57" s="1"/>
  <c r="B194" i="57" s="1"/>
  <c r="B195" i="57" s="1"/>
  <c r="B196" i="57" s="1"/>
  <c r="B197" i="57" s="1"/>
  <c r="B198" i="57" s="1"/>
  <c r="B199" i="57" s="1"/>
  <c r="B200" i="57" s="1"/>
  <c r="B201" i="57" s="1"/>
  <c r="B202" i="57" s="1"/>
  <c r="B203" i="57" s="1"/>
  <c r="B204" i="57" s="1"/>
  <c r="B205" i="57" s="1"/>
  <c r="B206" i="57" s="1"/>
  <c r="B207" i="57" s="1"/>
  <c r="B208" i="57" s="1"/>
  <c r="B209" i="57" s="1"/>
  <c r="B210" i="57" s="1"/>
  <c r="B211" i="57" s="1"/>
  <c r="B212" i="57" s="1"/>
  <c r="B213" i="57" s="1"/>
  <c r="B214" i="57" s="1"/>
  <c r="B215" i="57" s="1"/>
  <c r="B216" i="57" s="1"/>
  <c r="B217" i="57" s="1"/>
  <c r="B218" i="57" s="1"/>
  <c r="B219" i="57" s="1"/>
  <c r="B220" i="57" s="1"/>
  <c r="B221" i="57" s="1"/>
  <c r="B222" i="57" s="1"/>
  <c r="B223" i="57" s="1"/>
  <c r="B224" i="57" s="1"/>
  <c r="B225" i="57" s="1"/>
  <c r="B226" i="57" s="1"/>
  <c r="B227" i="57" s="1"/>
  <c r="B228" i="57" s="1"/>
  <c r="B229" i="57" s="1"/>
  <c r="B230" i="57" s="1"/>
  <c r="B231" i="57" s="1"/>
  <c r="B232" i="57" s="1"/>
  <c r="B233" i="57" s="1"/>
  <c r="B234" i="57" s="1"/>
  <c r="B235" i="57" s="1"/>
  <c r="B236" i="57" s="1"/>
  <c r="B237" i="57" s="1"/>
  <c r="B238" i="57" s="1"/>
  <c r="B239" i="57" s="1"/>
  <c r="B240" i="57" s="1"/>
  <c r="B241" i="57" s="1"/>
  <c r="B242" i="57" s="1"/>
  <c r="B243" i="57" s="1"/>
  <c r="B244" i="57" s="1"/>
  <c r="B245" i="57" s="1"/>
  <c r="B246" i="57" s="1"/>
  <c r="B247" i="57" s="1"/>
  <c r="B248" i="57" s="1"/>
  <c r="B249" i="57" s="1"/>
  <c r="B250" i="57" s="1"/>
  <c r="B251" i="57" s="1"/>
  <c r="B252" i="57" s="1"/>
  <c r="B253" i="57" s="1"/>
  <c r="B254" i="57" s="1"/>
  <c r="B255" i="57" s="1"/>
  <c r="B256" i="57" s="1"/>
  <c r="B257" i="57" s="1"/>
  <c r="B258" i="57" s="1"/>
  <c r="B259" i="57" s="1"/>
  <c r="B260" i="57" s="1"/>
  <c r="B261" i="57" s="1"/>
  <c r="B262" i="57" s="1"/>
  <c r="B263" i="57" s="1"/>
  <c r="B264" i="57" s="1"/>
  <c r="B265" i="57" s="1"/>
  <c r="B266" i="57" s="1"/>
  <c r="B267" i="57" s="1"/>
  <c r="B268" i="57" s="1"/>
  <c r="B269" i="57" s="1"/>
  <c r="B270" i="57" s="1"/>
  <c r="B271" i="57" s="1"/>
  <c r="B272" i="57" s="1"/>
  <c r="B273" i="57" s="1"/>
  <c r="B274" i="57" s="1"/>
  <c r="B275" i="57" s="1"/>
  <c r="B276" i="57" s="1"/>
  <c r="B277" i="57" s="1"/>
  <c r="B278" i="57" s="1"/>
  <c r="B279" i="57" s="1"/>
  <c r="B280" i="57" s="1"/>
  <c r="B281" i="57" s="1"/>
  <c r="B282" i="57" s="1"/>
  <c r="B283" i="57" s="1"/>
  <c r="B284" i="57" s="1"/>
  <c r="B285" i="57" s="1"/>
  <c r="B286" i="57" s="1"/>
  <c r="B287" i="57" s="1"/>
  <c r="B288" i="57" s="1"/>
  <c r="B289" i="57" s="1"/>
  <c r="B290" i="57" s="1"/>
  <c r="B291" i="57" s="1"/>
  <c r="B292" i="57" s="1"/>
  <c r="B293" i="57" s="1"/>
  <c r="B294" i="57" s="1"/>
  <c r="B295" i="57" s="1"/>
  <c r="B296" i="57" s="1"/>
  <c r="B297" i="57" s="1"/>
  <c r="B298" i="57" s="1"/>
  <c r="B299" i="57" s="1"/>
  <c r="B300" i="57" s="1"/>
  <c r="B301" i="57" s="1"/>
  <c r="B302" i="57" s="1"/>
  <c r="B303" i="57" s="1"/>
  <c r="B304" i="57" s="1"/>
  <c r="B305" i="57" s="1"/>
  <c r="B306" i="57" s="1"/>
  <c r="B307" i="57" s="1"/>
  <c r="B308" i="57" s="1"/>
  <c r="B309" i="57" s="1"/>
  <c r="B310" i="57" s="1"/>
  <c r="B311" i="57" s="1"/>
  <c r="B312" i="57" s="1"/>
  <c r="B313" i="57" s="1"/>
  <c r="B314" i="57" s="1"/>
  <c r="B315" i="57" s="1"/>
  <c r="B316" i="57" s="1"/>
  <c r="B317" i="57" s="1"/>
  <c r="B318" i="57" s="1"/>
  <c r="B319" i="57" s="1"/>
  <c r="B320" i="57" s="1"/>
  <c r="B321" i="57" s="1"/>
  <c r="B322" i="57" s="1"/>
  <c r="B323" i="57" s="1"/>
  <c r="B324" i="57" s="1"/>
  <c r="B325" i="57" s="1"/>
  <c r="B326" i="57" s="1"/>
  <c r="B327" i="57" s="1"/>
  <c r="B328" i="57" s="1"/>
  <c r="B329" i="57" s="1"/>
  <c r="B330" i="57" s="1"/>
  <c r="B331" i="57" s="1"/>
  <c r="B332" i="57" s="1"/>
  <c r="B333" i="57" s="1"/>
  <c r="B334" i="57" s="1"/>
  <c r="B335" i="57" s="1"/>
  <c r="B336" i="57" s="1"/>
  <c r="B337" i="57" s="1"/>
  <c r="B338" i="57" s="1"/>
  <c r="B339" i="57" s="1"/>
  <c r="B340" i="57" s="1"/>
  <c r="B341" i="57" s="1"/>
  <c r="B342" i="57" s="1"/>
  <c r="B343" i="57" s="1"/>
  <c r="B344" i="57" s="1"/>
  <c r="B345" i="57" s="1"/>
  <c r="B346" i="57" s="1"/>
  <c r="B347" i="57" s="1"/>
  <c r="B348" i="57" s="1"/>
  <c r="B349" i="57" s="1"/>
  <c r="B350" i="57" s="1"/>
  <c r="B351" i="57" s="1"/>
  <c r="B352" i="57" s="1"/>
  <c r="B353" i="57" s="1"/>
  <c r="B354" i="57" s="1"/>
  <c r="B355" i="57" s="1"/>
  <c r="B356" i="57" s="1"/>
  <c r="B357" i="57" s="1"/>
  <c r="B358" i="57" s="1"/>
  <c r="B359" i="57" s="1"/>
  <c r="B360" i="57" s="1"/>
  <c r="B361" i="57" s="1"/>
  <c r="B362" i="57" s="1"/>
  <c r="B363" i="57" s="1"/>
  <c r="B364" i="57" s="1"/>
  <c r="B365" i="57" s="1"/>
  <c r="B366" i="57" s="1"/>
  <c r="B367" i="57" s="1"/>
  <c r="B368" i="57" s="1"/>
  <c r="B369" i="57" s="1"/>
  <c r="B370" i="57" s="1"/>
  <c r="B371" i="57" s="1"/>
  <c r="B372" i="57" s="1"/>
  <c r="B373" i="57" s="1"/>
  <c r="B374" i="57" s="1"/>
  <c r="B375" i="57" s="1"/>
  <c r="B376" i="57" s="1"/>
  <c r="B377" i="57" s="1"/>
  <c r="B378" i="57" s="1"/>
  <c r="B379" i="57" s="1"/>
  <c r="B380" i="57" s="1"/>
  <c r="B381" i="57" s="1"/>
  <c r="B382" i="57" s="1"/>
  <c r="B383" i="57" s="1"/>
  <c r="B384" i="57" s="1"/>
  <c r="B385" i="57" s="1"/>
  <c r="B386" i="57" s="1"/>
  <c r="B387" i="57" s="1"/>
  <c r="B388" i="57" s="1"/>
  <c r="B389" i="57" s="1"/>
  <c r="B390" i="57" s="1"/>
  <c r="B391" i="57" s="1"/>
  <c r="B392" i="57" s="1"/>
  <c r="B393" i="57" s="1"/>
  <c r="B394" i="57" s="1"/>
  <c r="B395" i="57" s="1"/>
  <c r="B396" i="57" s="1"/>
  <c r="B397" i="57" s="1"/>
  <c r="B398" i="57" s="1"/>
  <c r="B399" i="57" s="1"/>
  <c r="B400" i="57" s="1"/>
  <c r="B401" i="57" s="1"/>
  <c r="B402" i="57" s="1"/>
  <c r="B403" i="57" s="1"/>
  <c r="B404" i="57" s="1"/>
  <c r="B405" i="57" s="1"/>
  <c r="B406" i="57" s="1"/>
  <c r="B407" i="57" s="1"/>
  <c r="B408" i="57" s="1"/>
  <c r="B409" i="57" s="1"/>
  <c r="B410" i="57" s="1"/>
  <c r="B411" i="57" s="1"/>
  <c r="B412" i="57" s="1"/>
  <c r="B413" i="57" s="1"/>
  <c r="B414" i="57" s="1"/>
  <c r="B415" i="57" s="1"/>
  <c r="B416" i="5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<sst xmlns="http://schemas.openxmlformats.org/spreadsheetml/2006/main" count="1012" uniqueCount="708">
  <si>
    <t>EPE RFP Bid Request</t>
  </si>
  <si>
    <t>Prepared by</t>
  </si>
  <si>
    <t>44 Montgomery Street, Suite 1500</t>
  </si>
  <si>
    <t>San Francisco, CA 94104</t>
  </si>
  <si>
    <t>(415) 391-5100</t>
  </si>
  <si>
    <t>Instructions</t>
  </si>
  <si>
    <t>Table of Contents</t>
  </si>
  <si>
    <t>Sheet</t>
  </si>
  <si>
    <t>Description</t>
  </si>
  <si>
    <t>2. Company Information</t>
  </si>
  <si>
    <t>Company Information</t>
  </si>
  <si>
    <t>3. Project Information</t>
  </si>
  <si>
    <t>Project Information</t>
  </si>
  <si>
    <t>4.1 Thermal Tech Details</t>
  </si>
  <si>
    <t>Thermal Technology Specification Details</t>
  </si>
  <si>
    <t>4.2 Solar Tech Details</t>
  </si>
  <si>
    <t>Solar Technology Specification Details</t>
  </si>
  <si>
    <t>4.3 Wind Tech Details</t>
  </si>
  <si>
    <t>Wind Technology Specification Details</t>
  </si>
  <si>
    <t>4.4 Storage Tech Details</t>
  </si>
  <si>
    <t>Battery Energy Storage Technology Specification Details</t>
  </si>
  <si>
    <t>4.5 Generation Profile</t>
  </si>
  <si>
    <t>Renewable Energy Technology Generation Profile</t>
  </si>
  <si>
    <t>4.6 Fuel Supply</t>
  </si>
  <si>
    <t>Fuel Supply Specification Details</t>
  </si>
  <si>
    <t>4.7 Emissions</t>
  </si>
  <si>
    <t>Emissions Details</t>
  </si>
  <si>
    <t>4.8 Interconnection Details</t>
  </si>
  <si>
    <t>Interconnection Details</t>
  </si>
  <si>
    <t>5.1 PPA-ESA Bid Pricing</t>
  </si>
  <si>
    <t>Power Purchase Agreement Bid Pricing Details</t>
  </si>
  <si>
    <t>5.2 Ownership Bid Pricing</t>
  </si>
  <si>
    <t>Company Ownership Bid Pricing Details</t>
  </si>
  <si>
    <t>Input Ranges</t>
  </si>
  <si>
    <t>Cell Style Legend</t>
  </si>
  <si>
    <t>Cells in this spreadsheet are color-coded to indicate intent:</t>
  </si>
  <si>
    <t>User Inputs</t>
  </si>
  <si>
    <t>Dropdown User Inputs</t>
  </si>
  <si>
    <t>Calculations (DO NOT EDIT)</t>
  </si>
  <si>
    <t>Fixed Values (DO NOT EDIT)</t>
  </si>
  <si>
    <t>Bidder Input N/A (DO NOT INPUT DATA)</t>
  </si>
  <si>
    <t>Table Headers</t>
  </si>
  <si>
    <t>Table Sub-Headers</t>
  </si>
  <si>
    <t>Table Index (Row Descriptions)</t>
  </si>
  <si>
    <t>Tab Style Legend</t>
  </si>
  <si>
    <t>Cells in this spreadsheet are color-coded to indicate bid input categories:</t>
  </si>
  <si>
    <t>Notice of Intent</t>
  </si>
  <si>
    <t>Company and Project Information</t>
  </si>
  <si>
    <t>Project Specifications</t>
  </si>
  <si>
    <t>Pricing Information</t>
  </si>
  <si>
    <t>Bidder Checklist</t>
  </si>
  <si>
    <t>Bidder Form Checklist</t>
  </si>
  <si>
    <t>Form Tab</t>
  </si>
  <si>
    <t>Completed?</t>
  </si>
  <si>
    <t>Primary Technology Details</t>
  </si>
  <si>
    <t>Secondary Technology Details</t>
  </si>
  <si>
    <t>Pricing</t>
  </si>
  <si>
    <t>Interconnection</t>
  </si>
  <si>
    <t>Other Tabs</t>
  </si>
  <si>
    <t>Bidder Attachments Checklist</t>
  </si>
  <si>
    <t>Attachment Name</t>
  </si>
  <si>
    <t>Site Control Documentation (e.g., lease, option to lease, purchase agreement)</t>
  </si>
  <si>
    <t>Permitting Documentation (e.g., environmental, local, State)</t>
  </si>
  <si>
    <t>Environmental Reports or Studies</t>
  </si>
  <si>
    <t>Project Schedule Gantt Chart</t>
  </si>
  <si>
    <t>Site Map and System Layout</t>
  </si>
  <si>
    <t>Technology Specification Sheets (e.g., PV modules, inverters, turbines, batteries)</t>
  </si>
  <si>
    <t>O&amp;M Manual, Schedule, Contract Terms, and Manufacturer Warranty Documentation</t>
  </si>
  <si>
    <t>Interconnection Agreement or Queue Position Documentation</t>
  </si>
  <si>
    <t>LGIA Waiver or Authorization for EPE Access</t>
  </si>
  <si>
    <t>Fuel Supply Agreements</t>
  </si>
  <si>
    <t>Third-Party Certified Energy Yield Assessment (e.g., report from DNV, UL, etc.)</t>
  </si>
  <si>
    <t>Legal Entity and Ownership Structure Disclosure</t>
  </si>
  <si>
    <t>Pro Forma Financials and Tax Equity Documentation</t>
  </si>
  <si>
    <t>Tax Credit Eligibility Summary (e.g., ITC/PTC assumptions, bonus credits, compliance methods)</t>
  </si>
  <si>
    <t xml:space="preserve">Positive Sequence Load Flow Power Flow Models and/or Oneline Diagrams </t>
  </si>
  <si>
    <t>Legal Company Name</t>
  </si>
  <si>
    <t>Project Name</t>
  </si>
  <si>
    <t>Form 2 Company Information</t>
  </si>
  <si>
    <t>General Information</t>
  </si>
  <si>
    <t>Details / Response</t>
  </si>
  <si>
    <t>Legal Strucutre (e.g., Corporation, LLC)</t>
  </si>
  <si>
    <t>Federal Tax ID / EIN</t>
  </si>
  <si>
    <t>Company Website</t>
  </si>
  <si>
    <t>Company Business Address (street, city, state, zip)</t>
  </si>
  <si>
    <t>Company ID (Provided by EPE upon receipt of NOI)</t>
  </si>
  <si>
    <t>Date Form Completed</t>
  </si>
  <si>
    <t>Parent Company (if applicable)</t>
  </si>
  <si>
    <t>Primary Bidder Contact Information</t>
  </si>
  <si>
    <t>Authorized Company Representative Name*</t>
  </si>
  <si>
    <t>Title</t>
  </si>
  <si>
    <t>Mailing Address</t>
  </si>
  <si>
    <t>Phone Number</t>
  </si>
  <si>
    <t>Email</t>
  </si>
  <si>
    <t>Signature</t>
  </si>
  <si>
    <t>Secondary Bidder Contact Information</t>
  </si>
  <si>
    <t>Authorized Company Representative Name</t>
  </si>
  <si>
    <t>*The bidder acknowledges and warrants that the authorized company representatives identified herein are duly authorized to enter into contractual agreements regarding this proposal and will adhere to the confidentiality stipulations detailed in the Request for Proposal</t>
  </si>
  <si>
    <t>Form 3 Project Information</t>
  </si>
  <si>
    <t>Proposal ID (Provided by EPE upon receipt of NOI)</t>
  </si>
  <si>
    <t xml:space="preserve">Combined Company &amp; Proposal ID </t>
  </si>
  <si>
    <t>Project Status (select one)</t>
  </si>
  <si>
    <t>Ownership / Contract Structure (select one)</t>
  </si>
  <si>
    <t>PPA / ESA Type</t>
  </si>
  <si>
    <t>New Project</t>
  </si>
  <si>
    <t>Ownership type</t>
  </si>
  <si>
    <t>Approximate Site Acreage / Footprint (acres)</t>
  </si>
  <si>
    <t>Project Location and Interconnection</t>
  </si>
  <si>
    <t>City</t>
  </si>
  <si>
    <t>County</t>
  </si>
  <si>
    <t>State</t>
  </si>
  <si>
    <t>Latitude (decimal degrees)</t>
  </si>
  <si>
    <t>Longitude (decimal degrees)</t>
  </si>
  <si>
    <t>Utility Providing Retail Service at Project Location</t>
  </si>
  <si>
    <t>Point of Interconnection (POI) Name / Substation</t>
  </si>
  <si>
    <t>Interconnection Voltage Level (kV)</t>
  </si>
  <si>
    <t>Primary Project Technology Details</t>
  </si>
  <si>
    <t>Technology Type</t>
  </si>
  <si>
    <t>Nameplate Capacity (MWac)</t>
  </si>
  <si>
    <t>Storage Duration (hours)</t>
  </si>
  <si>
    <t>PPA / ESA Term or Expected Service Life (years)</t>
  </si>
  <si>
    <t>PPA / ESA Cost per Technology ($/MWh)</t>
  </si>
  <si>
    <t>PPA / ESA Cost per Technology ($/kW-mo)</t>
  </si>
  <si>
    <t>Total Installed Cost ($)</t>
  </si>
  <si>
    <t>Total Installed Cost ($/kW)</t>
  </si>
  <si>
    <t>First Full Year - Expected Generation P50 (MWh)</t>
  </si>
  <si>
    <t xml:space="preserve">First Full Year - Capacity Factor P50 (%) </t>
  </si>
  <si>
    <t>Secondary Project Technology Details (if applicable)</t>
  </si>
  <si>
    <t>Construction Cost ($)</t>
  </si>
  <si>
    <t>Construction Cost ($/kW)</t>
  </si>
  <si>
    <t>First Full Year - Expected Generation (MWh)</t>
  </si>
  <si>
    <t xml:space="preserve">First Full Year - Capacity Factor (%) </t>
  </si>
  <si>
    <r>
      <rPr>
        <b/>
        <u/>
        <sz val="9"/>
        <color theme="1"/>
        <rFont val="Aptos Narrow"/>
        <family val="2"/>
        <scheme val="minor"/>
      </rPr>
      <t>Note</t>
    </r>
    <r>
      <rPr>
        <b/>
        <sz val="9"/>
        <color theme="1"/>
        <rFont val="Aptos Narrow"/>
        <family val="2"/>
        <scheme val="minor"/>
      </rPr>
      <t>: Please identify any additional proposals the bidder has submitted that are mutually exclusive to this proposal (</t>
    </r>
    <r>
      <rPr>
        <b/>
        <i/>
        <sz val="9"/>
        <color theme="1"/>
        <rFont val="Aptos Narrow"/>
        <family val="2"/>
        <scheme val="minor"/>
      </rPr>
      <t>only one</t>
    </r>
    <r>
      <rPr>
        <b/>
        <sz val="9"/>
        <color theme="1"/>
        <rFont val="Aptos Narrow"/>
        <family val="2"/>
        <scheme val="minor"/>
      </rPr>
      <t xml:space="preserve"> proposed project can be selected). For example, if this proposal differs from another proposal only by COD, configuration (stand alone solar vs hybrid solar + storage), nameplate capacity, etc.</t>
    </r>
  </si>
  <si>
    <t>Mutually Exclusive Proposal IDs</t>
  </si>
  <si>
    <t xml:space="preserve">Proposal ID </t>
  </si>
  <si>
    <t>Form 3.1 Financial Information and Terms</t>
  </si>
  <si>
    <t>Bid Security/Guarantee - Amount (e.g., $500,000, Type (e.g., Bid Bond, Letter of Credit), and Validity period (e.g., 180 days from bid submission date)</t>
  </si>
  <si>
    <t>Proposed Contract Term (Years)</t>
  </si>
  <si>
    <t>Payment Terms (e.g., Monthly for capacity, hourly for energy)</t>
  </si>
  <si>
    <t>Financial Capability - Provide a Brief statement of financial strength and ability to fulfill obligations)</t>
  </si>
  <si>
    <t>Min</t>
  </si>
  <si>
    <t>Max</t>
  </si>
  <si>
    <t>Company Classification</t>
  </si>
  <si>
    <t>Operation Type</t>
  </si>
  <si>
    <t>General Number</t>
  </si>
  <si>
    <t>Turbine Configuartion</t>
  </si>
  <si>
    <t>Raw Number</t>
  </si>
  <si>
    <t>Utility (Retail Serving)</t>
  </si>
  <si>
    <t>Baseload</t>
  </si>
  <si>
    <t>1x1</t>
  </si>
  <si>
    <t>Percent</t>
  </si>
  <si>
    <t>Independent Power Producer</t>
  </si>
  <si>
    <t>Intermediate</t>
  </si>
  <si>
    <t>2x1</t>
  </si>
  <si>
    <t>Small Number</t>
  </si>
  <si>
    <t>Small Power Producer</t>
  </si>
  <si>
    <t>Project Status</t>
  </si>
  <si>
    <t>Peaking</t>
  </si>
  <si>
    <t>3x1</t>
  </si>
  <si>
    <t>Neg to Pos</t>
  </si>
  <si>
    <t>Cogenerator</t>
  </si>
  <si>
    <t>Development</t>
  </si>
  <si>
    <t>Other</t>
  </si>
  <si>
    <t>4x1</t>
  </si>
  <si>
    <t>Days</t>
  </si>
  <si>
    <t>Other (if other please explain)</t>
  </si>
  <si>
    <t>Permitted</t>
  </si>
  <si>
    <t>PPA Type</t>
  </si>
  <si>
    <t>Under Construction</t>
  </si>
  <si>
    <t>Project Dispatchability</t>
  </si>
  <si>
    <t>Proposal Number</t>
  </si>
  <si>
    <t>Operational</t>
  </si>
  <si>
    <t>Existing Project (As-Is)</t>
  </si>
  <si>
    <t>AGC</t>
  </si>
  <si>
    <t>Mounting</t>
  </si>
  <si>
    <t>Mounting Orientation</t>
  </si>
  <si>
    <t>Existing Project (Repower)</t>
  </si>
  <si>
    <t>Fully Dispatchable</t>
  </si>
  <si>
    <t>Fixed Tilt</t>
  </si>
  <si>
    <t>One-in Portait (1P)</t>
  </si>
  <si>
    <t>Partially Dispatchable for Curltailment - Curtailment Dispatch Flexibility</t>
  </si>
  <si>
    <t>1-Axis Tracking</t>
  </si>
  <si>
    <t>Two-in-Portrait (2P)</t>
  </si>
  <si>
    <t>Non-dispatchable</t>
  </si>
  <si>
    <t>2-Axis Tracking</t>
  </si>
  <si>
    <t>Two-in-Landscape</t>
  </si>
  <si>
    <t>Other (Describe in Notes)</t>
  </si>
  <si>
    <t>Proposal Type (NOI)</t>
  </si>
  <si>
    <t>Corresponding Tech Tab</t>
  </si>
  <si>
    <t>Wind</t>
  </si>
  <si>
    <t>Solar</t>
  </si>
  <si>
    <t>ITC vs PTC</t>
  </si>
  <si>
    <t>Battery Energy Storage</t>
  </si>
  <si>
    <t>ITC</t>
  </si>
  <si>
    <t>Renewable Resource Type</t>
  </si>
  <si>
    <t>Thermal</t>
  </si>
  <si>
    <t>PTC</t>
  </si>
  <si>
    <t>Please Contact EPE</t>
  </si>
  <si>
    <t>None</t>
  </si>
  <si>
    <t>Binary</t>
  </si>
  <si>
    <t>Geothermal</t>
  </si>
  <si>
    <t>Yes</t>
  </si>
  <si>
    <t>Included</t>
  </si>
  <si>
    <t>Proposal Arrangement Type</t>
  </si>
  <si>
    <t>Corresponding Pricing Tab</t>
  </si>
  <si>
    <t>Inverter Type</t>
  </si>
  <si>
    <t>Biomass</t>
  </si>
  <si>
    <t>No</t>
  </si>
  <si>
    <t>Excluded</t>
  </si>
  <si>
    <t>PPA / ESA</t>
  </si>
  <si>
    <t>Central</t>
  </si>
  <si>
    <t>Biogas</t>
  </si>
  <si>
    <t>Company Ownership</t>
  </si>
  <si>
    <t>String</t>
  </si>
  <si>
    <t>Hydropower</t>
  </si>
  <si>
    <t>PPA / ESA with Transfer Option</t>
  </si>
  <si>
    <t>5.1 PPA-ESA Bid Pricing AND 5.2 Ownership Bid Pricing</t>
  </si>
  <si>
    <t>Fuel Cells</t>
  </si>
  <si>
    <t>Ownership Type</t>
  </si>
  <si>
    <t>Module Type</t>
  </si>
  <si>
    <t>Self-build</t>
  </si>
  <si>
    <t>Mono-PERC</t>
  </si>
  <si>
    <t>Build Transfer Agreement</t>
  </si>
  <si>
    <t>Bifacial</t>
  </si>
  <si>
    <t>Thermal Operating Configuration</t>
  </si>
  <si>
    <t>Thermal Turbine Type</t>
  </si>
  <si>
    <t>Thin-film</t>
  </si>
  <si>
    <t>Simple Cycle</t>
  </si>
  <si>
    <t>Frame Gas Turbine</t>
  </si>
  <si>
    <t>HJT</t>
  </si>
  <si>
    <t>Combined Cycle</t>
  </si>
  <si>
    <t>Aeroderivative Gas Turbine</t>
  </si>
  <si>
    <t>MWh</t>
  </si>
  <si>
    <t>TOPCon</t>
  </si>
  <si>
    <t>kWh</t>
  </si>
  <si>
    <t>Other (specify)</t>
  </si>
  <si>
    <t>Fuel Types</t>
  </si>
  <si>
    <t>Reciprocating Engine</t>
  </si>
  <si>
    <t>Natural Gas</t>
  </si>
  <si>
    <t>Internal Combustion</t>
  </si>
  <si>
    <t>Texas</t>
  </si>
  <si>
    <t>LNG</t>
  </si>
  <si>
    <t>Steam Turbine</t>
  </si>
  <si>
    <t>New Mexico</t>
  </si>
  <si>
    <t>DFO</t>
  </si>
  <si>
    <t>LPG</t>
  </si>
  <si>
    <t>Cooling System Type</t>
  </si>
  <si>
    <t>Hydrogen</t>
  </si>
  <si>
    <t>Wet (evaporative)</t>
  </si>
  <si>
    <t>Renewable Resource</t>
  </si>
  <si>
    <t>Dry (air-cooled)</t>
  </si>
  <si>
    <t>Grid</t>
  </si>
  <si>
    <t>Racking Type</t>
  </si>
  <si>
    <t>Backup Fuel Supply Options</t>
  </si>
  <si>
    <t>Hybrid</t>
  </si>
  <si>
    <t>Fixed-Tilt</t>
  </si>
  <si>
    <t>On-Site Storage</t>
  </si>
  <si>
    <t>Inlet</t>
  </si>
  <si>
    <t>Primary</t>
  </si>
  <si>
    <t>Single-Axis Tracker</t>
  </si>
  <si>
    <t>Fuel Delivery</t>
  </si>
  <si>
    <t>Secondary</t>
  </si>
  <si>
    <t>Dual-Axis Tracker</t>
  </si>
  <si>
    <t>Tertiary</t>
  </si>
  <si>
    <t>Status of CCS Project (if applicable)</t>
  </si>
  <si>
    <t>Feasibility Study</t>
  </si>
  <si>
    <t>Racking Orientation</t>
  </si>
  <si>
    <t>Permitting</t>
  </si>
  <si>
    <t>Portrait</t>
  </si>
  <si>
    <t>Landscape</t>
  </si>
  <si>
    <t>Form 4.1 Thermal Technology Details</t>
  </si>
  <si>
    <t>General Resource Information</t>
  </si>
  <si>
    <t>Primary or Secondary Technology</t>
  </si>
  <si>
    <t>Technology Type and Configuration</t>
  </si>
  <si>
    <t>Primary Fuel Type</t>
  </si>
  <si>
    <t>Secondary / Back Up Fuel Type</t>
  </si>
  <si>
    <t># of Units</t>
  </si>
  <si>
    <t>Configuration (if combined cycle)</t>
  </si>
  <si>
    <t>Turbine Manufacturer 1</t>
  </si>
  <si>
    <t>Turbine Model # 1</t>
  </si>
  <si>
    <t>Turbine Manufacturer 2 (if more than one manufacturer)</t>
  </si>
  <si>
    <t>Turbine Model # 2 (if more than one model number)</t>
  </si>
  <si>
    <t>Describe the cooling system type (e.g. dry, wet, hybrid)</t>
  </si>
  <si>
    <t>Describe any inlet cooling technology, if applicable</t>
  </si>
  <si>
    <t>Estimated Water Consumption (gal/MWh at maximum loading)</t>
  </si>
  <si>
    <t>Confirm that the facility has an automatic bypass damper system, if a combined cycle proposal, as it is required for combined cycle proposals</t>
  </si>
  <si>
    <t xml:space="preserve">Confirm that the plant be controlled by Automatic Generator Control (AGC), as is required for thermal proposals  </t>
  </si>
  <si>
    <t>Confirm that the plant provides frequency response in the form of governor response, as is required for thermal proposals</t>
  </si>
  <si>
    <t>Total Plant Auxilarly Load at Full Load (MW)</t>
  </si>
  <si>
    <t>Total Plant Auxilarly Load (% of Gross Output at Full Load)</t>
  </si>
  <si>
    <t>Generator Step-Up Transformer (GSU) Details</t>
  </si>
  <si>
    <t>Number of GSUs</t>
  </si>
  <si>
    <t>GSU Manufacturer(s)</t>
  </si>
  <si>
    <t>GSU MVA Rating (Self-Cooled/Forced-Cooled)</t>
  </si>
  <si>
    <t>GSU Voltage Ratio (kV)</t>
  </si>
  <si>
    <t>Outage Information</t>
  </si>
  <si>
    <t>Turbine Model #1</t>
  </si>
  <si>
    <t>Turbine Model #2</t>
  </si>
  <si>
    <t>Annual Estimated Equivalent Forced Outage Rate (%)</t>
  </si>
  <si>
    <t>Annual Average Planned Maintenance Requirement (days/year)</t>
  </si>
  <si>
    <t>Describe Planned Maintenance Schedule (i.e. after X starts or Y hours of runtime)</t>
  </si>
  <si>
    <t>Key Operating Parameters</t>
  </si>
  <si>
    <t>Primary Configuration</t>
  </si>
  <si>
    <t>Maximum Ramp Up Rate (MW/min)</t>
  </si>
  <si>
    <t>Maximum Ramp Down Rate (MW/min)</t>
  </si>
  <si>
    <t>Minimum Up Time (minutes)</t>
  </si>
  <si>
    <t>Minimum Down Time (minutes)</t>
  </si>
  <si>
    <t>Hot Start to Minimum Load - offline for less than 8 hours (minutes)</t>
  </si>
  <si>
    <t>Warm Start to Minimum Load - offline for 8 to 48 hours (minutes)</t>
  </si>
  <si>
    <t>Cold Start - offline for greater than 48 hours (minutes)</t>
  </si>
  <si>
    <t>Maximum Load Achievable in 10 Minutes (% of Nameplate Capacity)</t>
  </si>
  <si>
    <t>Maximum Load Achievable in 30 Minutes (% of Nameplate Capacity)</t>
  </si>
  <si>
    <t>Spring Ambient Conditions Assumed Below</t>
  </si>
  <si>
    <t>Summer Ambient Conditions Assumed Below</t>
  </si>
  <si>
    <t>Fall Ambient Conditions Assumed Below</t>
  </si>
  <si>
    <t>Winter Ambient Conditions Assumed Below</t>
  </si>
  <si>
    <t>Operating Mode Information</t>
  </si>
  <si>
    <t>Spring</t>
  </si>
  <si>
    <t>Net Capacity (MW)</t>
  </si>
  <si>
    <t>Average Heat Rate - HHV (Btu/kWh)</t>
  </si>
  <si>
    <t>Minimum Stable Operating Level</t>
  </si>
  <si>
    <t>25% Operating Point</t>
  </si>
  <si>
    <t>50% Operating Point</t>
  </si>
  <si>
    <t>75% Operating Point</t>
  </si>
  <si>
    <t>Maximum Stable Operating Level (without supplemental duct firing)</t>
  </si>
  <si>
    <t>Maximum Stable Operating Level (with supplemental duct firing if applicable)</t>
  </si>
  <si>
    <t>Summer</t>
  </si>
  <si>
    <t>Maximum Stable Operating Level</t>
  </si>
  <si>
    <t>Fall</t>
  </si>
  <si>
    <t>Winter</t>
  </si>
  <si>
    <t>Form 4.2 Solar Technology Details</t>
  </si>
  <si>
    <t>Plant Information</t>
  </si>
  <si>
    <t>Nameplate Capacity (MWdc)</t>
  </si>
  <si>
    <t xml:space="preserve">First Full Year - P50 Net Production (MWh) </t>
  </si>
  <si>
    <t>Year 10 (P50) Net Production (MWh)</t>
  </si>
  <si>
    <t>Year 20 (P50) Net Production  (MWh)</t>
  </si>
  <si>
    <t>First Full Year - P50 Capacity Factor (%) (Based on nameplate)</t>
  </si>
  <si>
    <t xml:space="preserve">First Full Year - P90 Net Production (MWh) </t>
  </si>
  <si>
    <t>First Full Year - P90 Capacity Factor (%) (Based on nameplate)</t>
  </si>
  <si>
    <t xml:space="preserve">Solar Estimated Land Area (acres) </t>
  </si>
  <si>
    <t>Solar Ground Coverage Ratio (%)</t>
  </si>
  <si>
    <t>Expected Annual Curtailment Due to Grid Constraints (MWh/year)</t>
  </si>
  <si>
    <t>Primary Grid Interconnection Voltage (kV)</t>
  </si>
  <si>
    <t>System Availability Guarantee (%)</t>
  </si>
  <si>
    <t>Module Information</t>
  </si>
  <si>
    <t>Module Manufacturer</t>
  </si>
  <si>
    <t>Module Model Number</t>
  </si>
  <si>
    <t>Module Type, if other please specify</t>
  </si>
  <si>
    <t>Nominal Rating (Wp)</t>
  </si>
  <si>
    <t>Module Quantity</t>
  </si>
  <si>
    <t>Module Performance Warranty (Years)</t>
  </si>
  <si>
    <t>Expected Module Lifespan (Years)</t>
  </si>
  <si>
    <t>Inverter Information</t>
  </si>
  <si>
    <t>Inverter Manufacturer</t>
  </si>
  <si>
    <t>Inverter Module Number</t>
  </si>
  <si>
    <t>Inverter Type:</t>
  </si>
  <si>
    <r>
      <t>Inverter AC Capacity (kW)</t>
    </r>
    <r>
      <rPr>
        <sz val="9"/>
        <color theme="1"/>
        <rFont val="Arial"/>
        <family val="2"/>
      </rPr>
      <t xml:space="preserve"> (Per unit)</t>
    </r>
  </si>
  <si>
    <t>Inverter Quantity</t>
  </si>
  <si>
    <t>Inverter Peak Efficiency (%)</t>
  </si>
  <si>
    <t>Inverter CEC Weighted Efficiency (%)</t>
  </si>
  <si>
    <t>Inverter Grid Forming Capability</t>
  </si>
  <si>
    <t>(If Yes, briefly describe capabilities e.g., Black Start, Inertia Support, Fast Frequency Response)</t>
  </si>
  <si>
    <t>Inverter Warranty (Years)</t>
  </si>
  <si>
    <t>Expected Inverter Lifespan (Years)</t>
  </si>
  <si>
    <t>Racking / Mounting System Information</t>
  </si>
  <si>
    <t>Racking/Mounting System Manufacturer</t>
  </si>
  <si>
    <t>Racking/Mounting System Type</t>
  </si>
  <si>
    <t>Racking/Mounting System Material:</t>
  </si>
  <si>
    <t>Tilt Angle (for fixed-tilt) / Tracking Algorithm Description (for trackers)</t>
  </si>
  <si>
    <t>Module Orientation</t>
  </si>
  <si>
    <t>Ground Clearance (Lowest Point): (feet)</t>
  </si>
  <si>
    <t>Wind Load Design (psf)</t>
  </si>
  <si>
    <t>Snow Load Design (psf)</t>
  </si>
  <si>
    <t>Corrosion Protection Method(e.g., Hot-Dip Galvanized, Anodized Aluminum)</t>
  </si>
  <si>
    <t>Foundation Type (e.g., Piles, Ballasted, Ground Screw)</t>
  </si>
  <si>
    <t>MAIN POWER TRANSFORMER (MPT) DETAILS</t>
  </si>
  <si>
    <t>Collector System Voltage (kV)</t>
  </si>
  <si>
    <t>MPT Manufacturer(s)</t>
  </si>
  <si>
    <t>MPT MVA Rating (Self-Cooled/Forced-Cooled)</t>
  </si>
  <si>
    <t>MPT Voltage Ratio (kV)</t>
  </si>
  <si>
    <t>MPT Cooling Type</t>
  </si>
  <si>
    <t>Form 4.3 Wind Technology Details</t>
  </si>
  <si>
    <t>First Full Year - P90 Net Production (MWh)</t>
  </si>
  <si>
    <t>Turbine Information</t>
  </si>
  <si>
    <t>Wind Turbine Manufacturer</t>
  </si>
  <si>
    <t>Wind Turbine Model</t>
  </si>
  <si>
    <t>Wind Turbine Nameplate Ouptut (MWac)</t>
  </si>
  <si>
    <t>Number of Wind Turbines</t>
  </si>
  <si>
    <t>Hub Height (meters)</t>
  </si>
  <si>
    <t>Rotor Diameter (meters)</t>
  </si>
  <si>
    <t>Cut-in  Wind Speed (m/s)</t>
  </si>
  <si>
    <t>Rated Wind Speed (m/s)</t>
  </si>
  <si>
    <t>Cut-Out Wind Speed (m/s)</t>
  </si>
  <si>
    <t>Power Cuve (attach)</t>
  </si>
  <si>
    <t>Wind Estimated Land Area (acres)</t>
  </si>
  <si>
    <t>Average Wind Speed at proposed hub height (m/s)</t>
  </si>
  <si>
    <t>Form 4.4 Battery Storage Technology Details</t>
  </si>
  <si>
    <t>Battery System Performance Characteristics</t>
  </si>
  <si>
    <t>Guaranteed Rountrip Efficiency (%)</t>
  </si>
  <si>
    <t>Response Time (seconds)</t>
  </si>
  <si>
    <t>Expected Capacity Degradation per Year (%/yr)</t>
  </si>
  <si>
    <t>Expected Mid-Life Replacement, if applicable (e.g, module augmentation)</t>
  </si>
  <si>
    <t>Guaranteed Availability Percentage</t>
  </si>
  <si>
    <t>Guaranteed Maximum Annual Throughput (MWh)</t>
  </si>
  <si>
    <t>Maximum Cycles per Year (# cycles)</t>
  </si>
  <si>
    <t>Planned Cycles per Year</t>
  </si>
  <si>
    <t>Guaranteed Lifetime Number of Cycles</t>
  </si>
  <si>
    <t>System Auxiliary Load (at full charge/discharge, kW)</t>
  </si>
  <si>
    <t>System Auxiliary Load (% of AC Nameplate Capacity)</t>
  </si>
  <si>
    <t>Expected Annual Standby (No-Load) Losses (MWh/year)</t>
  </si>
  <si>
    <t>Battery Configuration Information</t>
  </si>
  <si>
    <t>Battery Cell Manufacturer</t>
  </si>
  <si>
    <t>Battery Cell Model</t>
  </si>
  <si>
    <t>Battery Enclosure Manufacturer</t>
  </si>
  <si>
    <t>Battery Enclosure Model or System Name</t>
  </si>
  <si>
    <t>Battery Enclosure Capacity Rating (MWh-dc)</t>
  </si>
  <si>
    <t xml:space="preserve">Battery Enclosure Quantity </t>
  </si>
  <si>
    <t>Thermal Management Type</t>
  </si>
  <si>
    <t>Thermal Management System Manufacturer</t>
  </si>
  <si>
    <t>System Integrator Name</t>
  </si>
  <si>
    <t>Guaranteed Monthly Availability (%)</t>
  </si>
  <si>
    <t>Battery Management System (BMS) Manufacturer &amp; Model</t>
  </si>
  <si>
    <t>BMS Features (e.g., Cell Balancing, State of Charge (SoC) Estimation, Fault Detection)</t>
  </si>
  <si>
    <t>Battery Container/Enclosure Type</t>
  </si>
  <si>
    <t>Fire Suppression System Type (within enclosure)</t>
  </si>
  <si>
    <t>Battery Safety Certifications/Standards Met</t>
  </si>
  <si>
    <t>Expected Battery Lifespan (Years)</t>
  </si>
  <si>
    <t>Power Conversion System (PCS)</t>
  </si>
  <si>
    <t>PCS Manufacturer</t>
  </si>
  <si>
    <t>PCS Model</t>
  </si>
  <si>
    <t>PCS Rated Power (MWac)</t>
  </si>
  <si>
    <t>PCS Grid Forming Capability</t>
  </si>
  <si>
    <t>PCS Quantity</t>
  </si>
  <si>
    <t>PCS DC Voltage Range (Vdc) (Operating voltage range for battery connection)</t>
  </si>
  <si>
    <t>PCS AC Voltage (V) (Voltage on the AC side of the PCS before main step-up)</t>
  </si>
  <si>
    <t>PCS Overload Capability (AC or DC) (e.g., 1.2x continuous, 1.5x for 10s)</t>
  </si>
  <si>
    <t>PCS Low Voltage Ride Through (LVRT) Capability (Describe adherence to grid code requirements)</t>
  </si>
  <si>
    <t>PCS High Voltage Ride Through (HVRT) Capability (Describe adherence to grid code requirements)</t>
  </si>
  <si>
    <t>PCS Reactive Power Capability (Power Factor Range) (e.g., 0.8 leading to 0.8 lagging)</t>
  </si>
  <si>
    <t>PCS Warranty (Years)</t>
  </si>
  <si>
    <t>Expected PCS Lifespan (Years)</t>
  </si>
  <si>
    <t>PCS Cooling Type (e.g., Air-cooled, Liquid-cooled)</t>
  </si>
  <si>
    <t>Form 4.5 Generation Profile</t>
  </si>
  <si>
    <r>
      <rPr>
        <b/>
        <i/>
        <u/>
        <sz val="11"/>
        <rFont val="Arial"/>
        <family val="2"/>
      </rPr>
      <t>Note</t>
    </r>
    <r>
      <rPr>
        <b/>
        <i/>
        <sz val="11"/>
        <rFont val="Arial"/>
        <family val="2"/>
      </rPr>
      <t xml:space="preserve">: Production profiles provided should be certified by a third party. All losses should be reflected in the profile and profiles should be AC. Hybrid projects shall separate renewable generation from storage charging/discharging. </t>
    </r>
  </si>
  <si>
    <t>Primary Technology Estimated Annual Energy Production (MWh)</t>
  </si>
  <si>
    <t>Secondary Technology Estimated Annual Energy Production (MWh)</t>
  </si>
  <si>
    <t>Commercial Operation Year</t>
  </si>
  <si>
    <t>P50 Production (MWh)</t>
  </si>
  <si>
    <t>P90 Production (MWh)</t>
  </si>
  <si>
    <t>Please describe any potential energy limitations</t>
  </si>
  <si>
    <t>Secondary Technology Estimated Hourly Generation - P50 (MWh)</t>
  </si>
  <si>
    <t>Day</t>
  </si>
  <si>
    <t>Hour</t>
  </si>
  <si>
    <t> </t>
  </si>
  <si>
    <t>Form 4.6 Fuel Supply</t>
  </si>
  <si>
    <t>Primary Fuel Supply Details</t>
  </si>
  <si>
    <t>Response</t>
  </si>
  <si>
    <t>Primary Fuel Type (e.g., Natural Gas)</t>
  </si>
  <si>
    <t>Primary Fuel Source (e.g., Specific gas basin/pipeline)</t>
  </si>
  <si>
    <t>Primary Fuel Delivery Method (e.g., Pipeline, Truck, Rail)</t>
  </si>
  <si>
    <t>Interconnection Point, for gas specifiy pipeline name and interconnection point</t>
  </si>
  <si>
    <t>On-Site Storage Capacity (gallons)</t>
  </si>
  <si>
    <t>Equivalent Days of Full-Load Operation (from on-site storage)</t>
  </si>
  <si>
    <t>Firmness of Supply (e.g., Firm, interruptible)</t>
  </si>
  <si>
    <t>Secondary / Back-up Fuel Supply Details (if Applicable)</t>
  </si>
  <si>
    <t>Secondary Fuel Type (e.g., Natural Gas)</t>
  </si>
  <si>
    <t>Secondary Fuel Source (e.g., local distributor)</t>
  </si>
  <si>
    <t>Secondary Fuel Suppler(s)</t>
  </si>
  <si>
    <t>Secondary Fuel Delivery Method (e.g., Truck, pipeline, rail)</t>
  </si>
  <si>
    <t>Dual Fuel Capable</t>
  </si>
  <si>
    <t>Fuel Load Operation on Secondary Fuel</t>
  </si>
  <si>
    <t>Time to Switchover to Secondary Fuel (minutes)</t>
  </si>
  <si>
    <t>Operational Limitations on Secondary Fuel (e.g., Limited run hours/year, reduced output (MW) on secondary fuel)</t>
  </si>
  <si>
    <t>Natural Gas Specifics (Complete if Natural Gas is Primary or Secondary Fuel)</t>
  </si>
  <si>
    <t>Minimum Pressure Required at Gas Metering/Interconnection Point (psig)</t>
  </si>
  <si>
    <t>Maximum Pressure at Gas Metering/Interconnection Point (psig)</t>
  </si>
  <si>
    <t>Minimum Pressure Required at Plant Burner Tip (psig)</t>
  </si>
  <si>
    <t>Proposed Interconnection and Metering Point: (Location and details of proposed pipeline interconnection and metering equipment at the Fuel Delivery Point)</t>
  </si>
  <si>
    <t>Gas Delivery Pressure (psig)</t>
  </si>
  <si>
    <t>Guaranteed by the Interconnecting Pipeline at the Fuel Delivery Point (MMBtu/day)</t>
  </si>
  <si>
    <t>Gas Pipeline Name(s)</t>
  </si>
  <si>
    <t>Natural Gas Quantities</t>
  </si>
  <si>
    <t>Value</t>
  </si>
  <si>
    <t>Maximum Daily Consumption for Electrical Generation - Primary Fuel (MMBtu/day)</t>
  </si>
  <si>
    <t>Maximum Hourly Consumption for Electrical Generation  - Primary Fuel(MMBtu/hour)</t>
  </si>
  <si>
    <t>Maximum Daily Consumption for Station Use - Primary Fuel (MMBtu/day)</t>
  </si>
  <si>
    <t>Maximum Hourly Consumption for Station Use - Primary Fuel (MMBtu/hour)</t>
  </si>
  <si>
    <t>Start Up Fuel Consmuption Hot Start to Minimum Load - offline for less than 8 hours (MMBtu/Start)</t>
  </si>
  <si>
    <t>Sart Up Fuel Consumption Warm Start to Minimum Load - offline for 8 to 48 hours (MMBtu/Start)</t>
  </si>
  <si>
    <t>Start up Fuel Consumption Cold Start - offline for greater than 48 hours (MMBtu/Start)</t>
  </si>
  <si>
    <t>Optional / Advanced Capabilities</t>
  </si>
  <si>
    <t>Hydrogen Blending Capability Percentage by Volume (%)</t>
  </si>
  <si>
    <t>Current Hydrogen Blending (if applicable) (e.g., currently blending at 2% by volume)</t>
  </si>
  <si>
    <t>Carbon Capture &amp; Sequestration (CCS) Capability</t>
  </si>
  <si>
    <t>CCS Capture Rate (%) (if applicable)</t>
  </si>
  <si>
    <t>CCS Storage Method (if applicable) (e.g., Geologic sequestration, Enhanced Oil Recovery (EOR)</t>
  </si>
  <si>
    <t>Primary Fuel Pricing Specifications</t>
  </si>
  <si>
    <r>
      <t>Primary Fuel Pricing Index/Basis:</t>
    </r>
    <r>
      <rPr>
        <sz val="9"/>
        <color theme="1"/>
        <rFont val="Arial"/>
        <family val="2"/>
      </rPr>
      <t xml:space="preserve"> (e.g., Henry Hub, Basis point differential, Specific supply agreement)</t>
    </r>
  </si>
  <si>
    <t>Explain the chosen index and its relevance to the proposed fuel source.</t>
  </si>
  <si>
    <r>
      <t>Primary Fuel Price Formula: (Provide the full formula for calculating the fuel price over the contract term. Include all components, e.g., commodity, transportation, balancing, and any other fixed or variable charges.)</t>
    </r>
    <r>
      <rPr>
        <sz val="9"/>
        <color theme="1"/>
        <rFont val="Arial"/>
        <family val="2"/>
      </rPr>
      <t xml:space="preserve"> 
Example: Pt​=(Indext​+Basis)×(1+Escalationt​)+FixedFee</t>
    </r>
  </si>
  <si>
    <t>Define all variables used in the formula.</t>
  </si>
  <si>
    <r>
      <t>Primary Fuel Transportation Costs:</t>
    </r>
    <r>
      <rPr>
        <sz val="9"/>
        <color theme="1"/>
        <rFont val="Arial"/>
        <family val="2"/>
      </rPr>
      <t xml:space="preserve"> (Specify how transportation costs are priced - fixed, variable, indexed, etc. Provide detailed breakdown.)</t>
    </r>
  </si>
  <si>
    <r>
      <t>Primary Fuel Delivery Charges/Fees:</t>
    </r>
    <r>
      <rPr>
        <sz val="9"/>
        <color theme="1"/>
        <rFont val="Arial"/>
        <family val="2"/>
      </rPr>
      <t xml:space="preserve"> (Any other charges associated with delivery to site.)</t>
    </r>
  </si>
  <si>
    <r>
      <t>Primary Fuel Imbalance Charges:</t>
    </r>
    <r>
      <rPr>
        <sz val="9"/>
        <color theme="1"/>
        <rFont val="Arial"/>
        <family val="2"/>
      </rPr>
      <t xml:space="preserve"> (Explain how imbalance charges are calculated and if proponent is responsible.)</t>
    </r>
  </si>
  <si>
    <t>Secondary Fuel Pricing Specifications</t>
  </si>
  <si>
    <r>
      <t>Secondary Fuel Pricing Index/Basis:</t>
    </r>
    <r>
      <rPr>
        <sz val="9"/>
        <color theme="1"/>
        <rFont val="Arial"/>
        <family val="2"/>
      </rPr>
      <t xml:space="preserve"> (If applicable, explain)</t>
    </r>
  </si>
  <si>
    <r>
      <t>Secondary Fuel Price Formula:</t>
    </r>
    <r>
      <rPr>
        <sz val="9"/>
        <color theme="1"/>
        <rFont val="Arial"/>
        <family val="2"/>
      </rPr>
      <t xml:space="preserve"> (If applicable, provide the full formula)</t>
    </r>
  </si>
  <si>
    <r>
      <t>Secondary Fuel Transportation Costs:</t>
    </r>
    <r>
      <rPr>
        <sz val="9"/>
        <color theme="1"/>
        <rFont val="Arial"/>
        <family val="2"/>
      </rPr>
      <t xml:space="preserve"> (If applicable, breakdown)</t>
    </r>
  </si>
  <si>
    <r>
      <t>Secondary Fuel Delivery Charges/Fees:</t>
    </r>
    <r>
      <rPr>
        <sz val="9"/>
        <color theme="1"/>
        <rFont val="Arial"/>
        <family val="2"/>
      </rPr>
      <t xml:space="preserve"> (If applicable)</t>
    </r>
  </si>
  <si>
    <r>
      <t>Secondary Fuel Imbalance Charges:</t>
    </r>
    <r>
      <rPr>
        <sz val="9"/>
        <color theme="1"/>
        <rFont val="Arial"/>
        <family val="2"/>
      </rPr>
      <t xml:space="preserve"> (If applicable)</t>
    </r>
  </si>
  <si>
    <t>Additional Fuel Pricing Information</t>
  </si>
  <si>
    <r>
      <t>Fuel Hedging Strategy:</t>
    </r>
    <r>
      <rPr>
        <sz val="9"/>
        <color theme="1"/>
        <rFont val="Arial"/>
        <family val="2"/>
      </rPr>
      <t xml:space="preserve"> (Describe any proposed or existing fuel hedging strategies to manage price volatility. Include details on instruments, duration, and counter-parties.)</t>
    </r>
  </si>
  <si>
    <r>
      <t>Fuel Price Sensitivity Analysis:</t>
    </r>
    <r>
      <rPr>
        <sz val="9"/>
        <color theme="1"/>
        <rFont val="Arial"/>
        <family val="2"/>
      </rPr>
      <t xml:space="preserve"> (Describe how the proposed fuel price would react to changes in key underlying indices or market conditions. Provide scenarios.)</t>
    </r>
  </si>
  <si>
    <r>
      <t>Contract Term:</t>
    </r>
    <r>
      <rPr>
        <sz val="9"/>
        <color theme="1"/>
        <rFont val="Arial"/>
        <family val="2"/>
      </rPr>
      <t xml:space="preserve"> (Proposed length of fuel supply contract)</t>
    </r>
  </si>
  <si>
    <t xml:space="preserve">        </t>
  </si>
  <si>
    <t>Form 4.7 Emissions</t>
  </si>
  <si>
    <t>Emission Rates at Full Load on Primary Fuel</t>
  </si>
  <si>
    <t>Simple Cycle Mode (lbs/MMBtu)</t>
  </si>
  <si>
    <t>Combined Cycle Mode  (lbs/MMBtu)</t>
  </si>
  <si>
    <t>Specify Referenced Conditions for Full Load Emissions</t>
  </si>
  <si>
    <t>Sulfur Oxides (SOx)</t>
  </si>
  <si>
    <t>Nitrogen Oxides (NOx) (Post-Control)</t>
  </si>
  <si>
    <t>Carbon Dioxide (CO2)</t>
  </si>
  <si>
    <t>Carbon Monoxide (CO)</t>
  </si>
  <si>
    <t>Volatile Organic Compounds (VOC)</t>
  </si>
  <si>
    <t>Particulate Matter - PM10</t>
  </si>
  <si>
    <t>Particulate Matter - PM2.5</t>
  </si>
  <si>
    <t>Lead (Pb)</t>
  </si>
  <si>
    <t>Mercury (Hg)</t>
  </si>
  <si>
    <t>Emission Rates at Full Load on Secondary Fuel</t>
  </si>
  <si>
    <t>NOx Control Technologies (e.g., Selective Catalytic Reduction)</t>
  </si>
  <si>
    <t>SOx Control Technology(ies): (e.g., Flue Gas Desulfurization - FGD)</t>
  </si>
  <si>
    <t>Please briefly describe the basis for compliance (e.g., assumed permit limits, expected performance):</t>
  </si>
  <si>
    <t>Form 4.8 Interconnection Details</t>
  </si>
  <si>
    <t>Generator Interconnection Detals</t>
  </si>
  <si>
    <t>Point of Interconnection (POI) Name or Substation</t>
  </si>
  <si>
    <t>POI Location (GPS Coordinates)</t>
  </si>
  <si>
    <t>Voltage Level (kV)</t>
  </si>
  <si>
    <t>Generator Rated Capacity (MW)</t>
  </si>
  <si>
    <t>Target Interconnection Date</t>
  </si>
  <si>
    <t>Expected Commerical Operation Date (COD)</t>
  </si>
  <si>
    <t>Interconnection Queue Number</t>
  </si>
  <si>
    <t>Transmission Owner</t>
  </si>
  <si>
    <t>Length of Gen Tie to Point of Interconnection (miles)</t>
  </si>
  <si>
    <t>Interconnection Configuration (e.g., Radial, Looped)</t>
  </si>
  <si>
    <t>Study Information</t>
  </si>
  <si>
    <t>Clustter Study Participation</t>
  </si>
  <si>
    <t>If yes, Cluster Study Name/ID</t>
  </si>
  <si>
    <t>Most Recent Study Type (e.g., System Impact Study, Faclitiites Study)</t>
  </si>
  <si>
    <t>Most Recent Study Completion Date</t>
  </si>
  <si>
    <t>Link to Study Report (if applicable)</t>
  </si>
  <si>
    <t>Network Upgrade Description (Summary)</t>
  </si>
  <si>
    <t>Wheeling Details (if applicable)</t>
  </si>
  <si>
    <t>Wheeling Loss from POI to POD (%)</t>
  </si>
  <si>
    <t>Wheeling Provider (if applicable)</t>
  </si>
  <si>
    <t>Point of Delivery (POD) (if different from POI)</t>
  </si>
  <si>
    <r>
      <t>Wheeling Agreement Status (</t>
    </r>
    <r>
      <rPr>
        <sz val="9"/>
        <color theme="1"/>
        <rFont val="Arial"/>
        <family val="2"/>
      </rPr>
      <t>e.g., Not Started, Under Negotiation, Executed)</t>
    </r>
  </si>
  <si>
    <t>Form 5.1 PPA / ESA Bid Pricing</t>
  </si>
  <si>
    <t>Tax Credit Assumptions Included in Pricing</t>
  </si>
  <si>
    <t>Primary Technology</t>
  </si>
  <si>
    <t>Secondary Technology</t>
  </si>
  <si>
    <t>ITC or PTC Assumed In Pricing</t>
  </si>
  <si>
    <t>PTC Rate Included in Pricing if applicable ($/MWh)</t>
  </si>
  <si>
    <t>ITC Rate Included in Pricing if applicable (%)</t>
  </si>
  <si>
    <t>Other Embedded Cost Assumptions</t>
  </si>
  <si>
    <t>Total Cost</t>
  </si>
  <si>
    <t>Generator Interconnection Costs ($)</t>
  </si>
  <si>
    <t>Transmission Network Upgrade Costs ($)</t>
  </si>
  <si>
    <t>Gas Interconnection Costs ($)</t>
  </si>
  <si>
    <t>Escalation Rate Included in Table Below</t>
  </si>
  <si>
    <t>Annual Energy Payment Escalation Rate, % if applicable</t>
  </si>
  <si>
    <t xml:space="preserve">Annual Capacity Payment Esclation Rate % if applicable, </t>
  </si>
  <si>
    <t>PPA / ESA Rates - Primary Technology</t>
  </si>
  <si>
    <t>Expected Annual Energy P50 (Net AC MWh)</t>
  </si>
  <si>
    <t>Energy Payment Rate ($/MWh)*</t>
  </si>
  <si>
    <t>Total Expected Annual Energy Payment ($)</t>
  </si>
  <si>
    <t>Capacity (MW)</t>
  </si>
  <si>
    <t>Capacity Payment Rate ($/kW-mo)</t>
  </si>
  <si>
    <t>Total Expected Capacity Payment Rate ($)</t>
  </si>
  <si>
    <t>*Energy Payment Rate including federal tax incentive.</t>
  </si>
  <si>
    <t>Start Costs</t>
  </si>
  <si>
    <t>Cost per Start ($)</t>
  </si>
  <si>
    <t>Estimated Annual Starts (#/Yr)</t>
  </si>
  <si>
    <t>Total Expected Start Cost Payments</t>
  </si>
  <si>
    <t>PPA / ESA Rates - Secondary Technology</t>
  </si>
  <si>
    <t>Expected Energy (MWh)</t>
  </si>
  <si>
    <t>Form 5.2 Company Ownership Bid Pricing</t>
  </si>
  <si>
    <t>Capital Costs</t>
  </si>
  <si>
    <t>Project Parameters</t>
  </si>
  <si>
    <t>Total Overnight Capital Cost ($)</t>
  </si>
  <si>
    <t>Taxes ($)</t>
  </si>
  <si>
    <t>Primary Technology Capacity</t>
  </si>
  <si>
    <t>Secondary Technology Capacity</t>
  </si>
  <si>
    <t>Total Overnight Capital Cost ($/kW)</t>
  </si>
  <si>
    <t>Ongoing Cost Calculation Assumptions</t>
  </si>
  <si>
    <t>Annual Generation (MWh)</t>
  </si>
  <si>
    <t>Annual Capacity Factor (%)</t>
  </si>
  <si>
    <t>Included Annual Start Costs ($) - If applicable</t>
  </si>
  <si>
    <t>Monthly Schedule of Payments - Primary Technology</t>
  </si>
  <si>
    <t>Monthly Schedule of Payments - Secondary Technology</t>
  </si>
  <si>
    <t>Payment Date (mm/dd/yyyy)</t>
  </si>
  <si>
    <t>Generation Related Payments ($)</t>
  </si>
  <si>
    <t>Generator Interconnection Payments ($)</t>
  </si>
  <si>
    <t>Transmission / Network Upgrade Payments ($)</t>
  </si>
  <si>
    <t>Land Purchase Payments ($)</t>
  </si>
  <si>
    <t>Other Project Related Payments ($)</t>
  </si>
  <si>
    <t>Total Payments ($)</t>
  </si>
  <si>
    <t>Total</t>
  </si>
  <si>
    <t>Annual Cost Projections Post-COD - Primary Technology</t>
  </si>
  <si>
    <t>Annual Cost Projections Post-COD - Secondary Technology</t>
  </si>
  <si>
    <t>FOM 
($/yr)</t>
  </si>
  <si>
    <t>Ongoing CapX ($/yr)</t>
  </si>
  <si>
    <t>VOM 
($/MWh)</t>
  </si>
  <si>
    <t>Fuel Service Charges ($/MMBtu)</t>
  </si>
  <si>
    <r>
      <t xml:space="preserve">Start Cost ($/start)
</t>
    </r>
    <r>
      <rPr>
        <b/>
        <i/>
        <sz val="10"/>
        <color theme="0"/>
        <rFont val="Arial"/>
        <family val="2"/>
      </rPr>
      <t>Not Included in FOM or CapX</t>
    </r>
  </si>
  <si>
    <t>Other Fixed Costs ($/MWh)</t>
  </si>
  <si>
    <t>Other Variable Costs ($/MWh)</t>
  </si>
  <si>
    <t/>
  </si>
  <si>
    <t>Degradation Rate (First Year) (%)</t>
  </si>
  <si>
    <t>Neg to Pos Large</t>
  </si>
  <si>
    <t>Does the proposed project's emissions meet all applicable federal, state, and local air quality regulations?</t>
  </si>
  <si>
    <t>Column1</t>
  </si>
  <si>
    <t>Electrical Interconnection Point Voltage (kV)</t>
  </si>
  <si>
    <t>GSU Losses at Full Load (%)</t>
  </si>
  <si>
    <t>MPT Losses at Full Load (%)</t>
  </si>
  <si>
    <t>Column2</t>
  </si>
  <si>
    <t>Ambient Conditions</t>
  </si>
  <si>
    <t>1</t>
  </si>
  <si>
    <t>2</t>
  </si>
  <si>
    <t>3</t>
  </si>
  <si>
    <t>4</t>
  </si>
  <si>
    <t>5</t>
  </si>
  <si>
    <t>6</t>
  </si>
  <si>
    <t>7</t>
  </si>
  <si>
    <t>8</t>
  </si>
  <si>
    <t>9</t>
  </si>
  <si>
    <t>10</t>
  </si>
  <si>
    <t>11</t>
  </si>
  <si>
    <t>12</t>
  </si>
  <si>
    <t>13</t>
  </si>
  <si>
    <t>14</t>
  </si>
  <si>
    <t>15</t>
  </si>
  <si>
    <t>16</t>
  </si>
  <si>
    <t>17</t>
  </si>
  <si>
    <t>18</t>
  </si>
  <si>
    <t>19</t>
  </si>
  <si>
    <t>20</t>
  </si>
  <si>
    <t>21</t>
  </si>
  <si>
    <t>22</t>
  </si>
  <si>
    <t>23</t>
  </si>
  <si>
    <t>24</t>
  </si>
  <si>
    <t>Response/Value</t>
  </si>
  <si>
    <t>Primary Technology Estimated First Year Hourly Generation - P50 (MWh)</t>
  </si>
  <si>
    <t>Emissions Control Technologies and Compliance</t>
  </si>
  <si>
    <t>Bidder Redlines/Exceptions to Form of PPA and ESA</t>
  </si>
  <si>
    <t>Form Agreement Exceptions – If your Bid involves a Long term PPA or ESA, please note any material exceptions to the Form of PPA and ESA</t>
  </si>
  <si>
    <t>Overall Weight of Enclosure (lbs)</t>
  </si>
  <si>
    <t>Overall Dimensions of Enclosure (L x W x H) (m)</t>
  </si>
  <si>
    <t>Peak PCS Efficiency (Distinguish from system roundtrip efficiency) (%)</t>
  </si>
  <si>
    <t>Weighted PCS Efficiency (Distinguish from system roundtrip efficiency) (%)</t>
  </si>
  <si>
    <t>3.1 Financial Information</t>
  </si>
  <si>
    <t>Financial Information</t>
  </si>
  <si>
    <t>Primary Fuel Supplier(s)</t>
  </si>
  <si>
    <t>Primary Fuel Fixed Fee/Capacity Charge ($)</t>
  </si>
  <si>
    <t>Primary Fuel Fixed Fee/Capacity Period</t>
  </si>
  <si>
    <t>Primary Fuel Fixed Fee/Capacity Rate ($/period)</t>
  </si>
  <si>
    <t>Period</t>
  </si>
  <si>
    <t>Month</t>
  </si>
  <si>
    <t>Year</t>
  </si>
  <si>
    <t>Fuel Infrastructure Payments ($)</t>
  </si>
  <si>
    <t>Commercial Operation Date or PPA / ESA Start Date (mm/dd/yyyy)</t>
  </si>
  <si>
    <t>Annual Degradation Rate (i.e., compound annual degradation rate (%)</t>
  </si>
  <si>
    <t>Inverter Type, if other please specify</t>
  </si>
  <si>
    <t>Racking/Mounting System, if other, please specify</t>
  </si>
  <si>
    <t>Primary Fuel Variable Charge: (if applicable, $ per MMBtu)</t>
  </si>
  <si>
    <t>Solar DC:AC Ratio (at Inverter) (#:#)</t>
  </si>
  <si>
    <t>Attachment_A</t>
  </si>
  <si>
    <t>Attachment_B</t>
  </si>
  <si>
    <t>Attachment_C</t>
  </si>
  <si>
    <t>Attachment_D</t>
  </si>
  <si>
    <t>Attachment_E</t>
  </si>
  <si>
    <t>Attachment_F</t>
  </si>
  <si>
    <t>Attachment_G</t>
  </si>
  <si>
    <t>Attachment_H</t>
  </si>
  <si>
    <t>Attachment_I</t>
  </si>
  <si>
    <t>Attachment_J</t>
  </si>
  <si>
    <t>Attachment_K</t>
  </si>
  <si>
    <t>Attachment_L</t>
  </si>
  <si>
    <t>Attachment_M</t>
  </si>
  <si>
    <t>Attachment_N</t>
  </si>
  <si>
    <t>Attachment_O</t>
  </si>
  <si>
    <t>Attachment_P</t>
  </si>
  <si>
    <t>Asset Purchase Agreement</t>
  </si>
  <si>
    <t>Required Price and Schedule Reopeners – Beyond Force Majeure (please refer to EPE Form of PPA and ESA, available on the RFP website, for EPE’s expectations regarding Force Majeure events and potential relief), please describe any required price or schedule reopeners in connection with the bid (e.g., Changes in Tax Law, Tariffs and Duties, Transmission/Interconnection Delay, Permits, etc.)</t>
  </si>
  <si>
    <t>Secondary Fuel Variable Charge: (if applicable, $ per MMBtu)</t>
  </si>
  <si>
    <t>Primary Fuel Fixed Fee/Capacity Charge ($) (if applicable)</t>
  </si>
  <si>
    <t>Primary Fuel Fixed Fee/Capacity Period (if applicable)</t>
  </si>
  <si>
    <t>Primary Fuel Fixed Fee/Capacity Rate ($/period) (if applicable)</t>
  </si>
  <si>
    <t>Primary Fuel Minimum Take-or-Pay/Minimum Volume Commitment: (If applicable, specify volume and associated charges)</t>
  </si>
  <si>
    <t>Primary Fuel Storage Costs: (If applicable, e.g., on-site storage costs, storage capacity fees)</t>
  </si>
  <si>
    <t>Secondary Fuel Minimum Take-or-Pay/Minimum Volume Commitment: (If applicable)</t>
  </si>
  <si>
    <t>Secondary Fuel Storage Costs: (If applicable)</t>
  </si>
  <si>
    <t>Network Upgrade Cost Estimate (from study) ($)</t>
  </si>
  <si>
    <t>Battery Module/Cell Warranty Unit</t>
  </si>
  <si>
    <t>Battery Module/Cell Warranty (# of years or cycles)</t>
  </si>
  <si>
    <t>Battery Units</t>
  </si>
  <si>
    <t>Years</t>
  </si>
  <si>
    <t>Cycles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</si>
</sst>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yy\ hh:mm"/>
    <numFmt numFmtId="165" formatCode="mmmm\ dd\,\ yyyy"/>
    <numFmt numFmtId="166" formatCode="#\)"/>
    <numFmt numFmtId="167" formatCode="[$-409]mmmm\ d\,\ yyyy;@"/>
    <numFmt numFmtId="168" formatCode="0.000"/>
    <numFmt numFmtId="169" formatCode="0.0%"/>
    <numFmt numFmtId="170" formatCode="_(* #,##0_);_(* \(#,##0\);_(* &quot;-&quot;??_);_(@_)"/>
    <numFmt numFmtId="171" formatCode="\(###\)\-###\-####"/>
  </numFmts>
  <fonts count="71" x14ac:knownFonts="1">
    <font>
      <sz val="9"/>
      <color theme="1"/>
      <name val="Arial"/>
      <family val="2"/>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0"/>
      <color theme="1"/>
      <name val="Aptos Narrow"/>
      <family val="2"/>
      <scheme val="minor"/>
    </font>
    <font>
      <sz val="9"/>
      <color theme="1"/>
      <name val="Arial"/>
      <family val="2"/>
    </font>
    <font>
      <sz val="11"/>
      <color theme="0"/>
      <name val="Aptos Narrow"/>
      <family val="2"/>
      <scheme val="minor"/>
    </font>
    <font>
      <sz val="9"/>
      <name val="Aptos Narrow"/>
      <family val="2"/>
      <scheme val="minor"/>
    </font>
    <font>
      <i/>
      <sz val="9"/>
      <name val="Aptos Narrow"/>
      <family val="2"/>
      <scheme val="minor"/>
    </font>
    <font>
      <b/>
      <sz val="9"/>
      <color theme="0"/>
      <name val="Aptos Narrow"/>
      <family val="2"/>
      <scheme val="minor"/>
    </font>
    <font>
      <sz val="9"/>
      <color rgb="FFE85F31"/>
      <name val="Aptos Narrow"/>
      <family val="2"/>
      <scheme val="minor"/>
    </font>
    <font>
      <sz val="9"/>
      <color rgb="FF9C0006"/>
      <name val="Aptos Narrow"/>
      <family val="2"/>
      <scheme val="minor"/>
    </font>
    <font>
      <sz val="9"/>
      <color rgb="FF006100"/>
      <name val="Aptos Narrow"/>
      <family val="2"/>
      <scheme val="minor"/>
    </font>
    <font>
      <sz val="9"/>
      <color rgb="FF9C5700"/>
      <name val="Aptos Narrow"/>
      <family val="2"/>
      <scheme val="minor"/>
    </font>
    <font>
      <b/>
      <i/>
      <sz val="9"/>
      <color theme="6" tint="-0.24994659260841701"/>
      <name val="Aptos Narrow"/>
      <family val="2"/>
      <scheme val="minor"/>
    </font>
    <font>
      <b/>
      <sz val="9"/>
      <color theme="1"/>
      <name val="Aptos Narrow"/>
      <family val="2"/>
      <scheme val="minor"/>
    </font>
    <font>
      <i/>
      <sz val="9"/>
      <color theme="1" tint="0.499984740745262"/>
      <name val="Aptos Narrow"/>
      <family val="2"/>
      <scheme val="minor"/>
    </font>
    <font>
      <b/>
      <sz val="22"/>
      <color theme="3"/>
      <name val="Aptos Display"/>
      <family val="2"/>
      <scheme val="major"/>
    </font>
    <font>
      <i/>
      <sz val="9"/>
      <color theme="1"/>
      <name val="Arial"/>
      <family val="2"/>
    </font>
    <font>
      <b/>
      <i/>
      <u val="double"/>
      <sz val="9"/>
      <color theme="0"/>
      <name val="Aptos Narrow"/>
      <family val="2"/>
      <scheme val="minor"/>
    </font>
    <font>
      <sz val="9"/>
      <color theme="1"/>
      <name val="Aptos Narrow"/>
      <family val="2"/>
      <scheme val="minor"/>
    </font>
    <font>
      <b/>
      <i/>
      <sz val="14"/>
      <color theme="3"/>
      <name val="Aptos Display"/>
      <family val="2"/>
      <scheme val="major"/>
    </font>
    <font>
      <b/>
      <sz val="14"/>
      <color rgb="FF0000FF"/>
      <name val="Calibri"/>
      <family val="2"/>
    </font>
    <font>
      <sz val="11"/>
      <color theme="1"/>
      <name val="Calibri"/>
      <family val="2"/>
    </font>
    <font>
      <sz val="14"/>
      <color theme="1"/>
      <name val="Calibri"/>
      <family val="2"/>
    </font>
    <font>
      <sz val="10"/>
      <name val="Arial"/>
      <family val="2"/>
    </font>
    <font>
      <b/>
      <sz val="14"/>
      <color indexed="9"/>
      <name val="Arial"/>
      <family val="2"/>
    </font>
    <font>
      <b/>
      <sz val="10"/>
      <name val="Arial"/>
      <family val="2"/>
    </font>
    <font>
      <b/>
      <sz val="12"/>
      <name val="Arial"/>
      <family val="2"/>
    </font>
    <font>
      <sz val="12"/>
      <name val="Arial"/>
      <family val="2"/>
    </font>
    <font>
      <i/>
      <sz val="10"/>
      <name val="Arial"/>
      <family val="2"/>
    </font>
    <font>
      <u/>
      <sz val="10"/>
      <color theme="10"/>
      <name val="Arial"/>
      <family val="2"/>
    </font>
    <font>
      <i/>
      <sz val="10"/>
      <color rgb="FFFF0000"/>
      <name val="Arial"/>
      <family val="2"/>
    </font>
    <font>
      <b/>
      <i/>
      <sz val="18"/>
      <color theme="3"/>
      <name val="Aptos Display"/>
      <family val="2"/>
      <scheme val="major"/>
    </font>
    <font>
      <sz val="10"/>
      <color theme="0"/>
      <name val="Arial"/>
      <family val="2"/>
    </font>
    <font>
      <sz val="8"/>
      <color theme="0" tint="-0.499984740745262"/>
      <name val="Arial"/>
      <family val="2"/>
    </font>
    <font>
      <sz val="8"/>
      <color indexed="8"/>
      <name val="Arial"/>
      <family val="2"/>
    </font>
    <font>
      <sz val="8"/>
      <name val="Arial"/>
      <family val="2"/>
    </font>
    <font>
      <u/>
      <sz val="8"/>
      <color theme="0" tint="-0.499984740745262"/>
      <name val="Arial"/>
      <family val="2"/>
    </font>
    <font>
      <b/>
      <sz val="10"/>
      <color rgb="FFFF0000"/>
      <name val="Arial"/>
      <family val="2"/>
    </font>
    <font>
      <i/>
      <sz val="11"/>
      <color theme="1"/>
      <name val="Aptos Narrow"/>
      <family val="2"/>
      <scheme val="minor"/>
    </font>
    <font>
      <b/>
      <sz val="16"/>
      <name val="Arial"/>
      <family val="2"/>
    </font>
    <font>
      <b/>
      <sz val="12"/>
      <color theme="1"/>
      <name val="Aptos Narrow"/>
      <family val="2"/>
      <scheme val="minor"/>
    </font>
    <font>
      <sz val="11"/>
      <name val="Arial"/>
      <family val="2"/>
    </font>
    <font>
      <sz val="11"/>
      <color rgb="FF000000"/>
      <name val="Arial"/>
      <family val="2"/>
    </font>
    <font>
      <sz val="8"/>
      <color rgb="FFFF0000"/>
      <name val="Arial"/>
      <family val="2"/>
    </font>
    <font>
      <u/>
      <sz val="11"/>
      <color theme="10"/>
      <name val="Aptos Narrow"/>
      <family val="2"/>
      <scheme val="minor"/>
    </font>
    <font>
      <sz val="18"/>
      <name val="Arial"/>
      <family val="2"/>
    </font>
    <font>
      <b/>
      <i/>
      <sz val="9"/>
      <color theme="1" tint="0.499984740745262"/>
      <name val="Aptos Narrow"/>
      <family val="2"/>
      <scheme val="minor"/>
    </font>
    <font>
      <b/>
      <sz val="14"/>
      <color theme="9"/>
      <name val="Calibri"/>
      <family val="2"/>
    </font>
    <font>
      <sz val="9"/>
      <color theme="0"/>
      <name val="Aptos Narrow"/>
      <family val="2"/>
      <scheme val="minor"/>
    </font>
    <font>
      <u/>
      <sz val="9"/>
      <color theme="11"/>
      <name val="Arial"/>
      <family val="2"/>
    </font>
    <font>
      <b/>
      <sz val="11"/>
      <color theme="0"/>
      <name val="Aptos Narrow"/>
      <family val="2"/>
      <scheme val="minor"/>
    </font>
    <font>
      <b/>
      <sz val="14"/>
      <name val="Aptos Narrow"/>
      <family val="2"/>
      <scheme val="minor"/>
    </font>
    <font>
      <b/>
      <sz val="13"/>
      <color theme="3"/>
      <name val="Aptos Narrow"/>
      <family val="2"/>
      <scheme val="minor"/>
    </font>
    <font>
      <b/>
      <sz val="11"/>
      <color theme="3"/>
      <name val="Aptos Narrow"/>
      <family val="2"/>
      <scheme val="minor"/>
    </font>
    <font>
      <b/>
      <i/>
      <sz val="10"/>
      <color theme="3"/>
      <name val="Aptos Narrow"/>
      <family val="2"/>
      <scheme val="minor"/>
    </font>
    <font>
      <b/>
      <i/>
      <u/>
      <sz val="9"/>
      <color theme="9"/>
      <name val="Arial"/>
      <family val="2"/>
    </font>
    <font>
      <b/>
      <i/>
      <sz val="9"/>
      <color theme="1"/>
      <name val="Arial"/>
      <family val="2"/>
    </font>
    <font>
      <b/>
      <sz val="10"/>
      <color theme="0"/>
      <name val="Arial"/>
      <family val="2"/>
    </font>
    <font>
      <sz val="9"/>
      <name val="Arial"/>
      <family val="2"/>
    </font>
    <font>
      <b/>
      <i/>
      <sz val="11"/>
      <name val="Arial"/>
      <family val="2"/>
    </font>
    <font>
      <b/>
      <i/>
      <u/>
      <sz val="11"/>
      <name val="Arial"/>
      <family val="2"/>
    </font>
    <font>
      <b/>
      <i/>
      <sz val="10"/>
      <name val="Aptos Narrow"/>
      <family val="2"/>
    </font>
    <font>
      <b/>
      <i/>
      <sz val="10"/>
      <color theme="0"/>
      <name val="Arial"/>
      <family val="2"/>
    </font>
    <font>
      <b/>
      <sz val="9"/>
      <name val="Arial"/>
      <family val="2"/>
    </font>
    <font>
      <b/>
      <u/>
      <sz val="9"/>
      <color theme="1"/>
      <name val="Aptos Narrow"/>
      <family val="2"/>
      <scheme val="minor"/>
    </font>
    <font>
      <b/>
      <i/>
      <sz val="9"/>
      <color theme="1"/>
      <name val="Aptos Narrow"/>
      <family val="2"/>
      <scheme val="minor"/>
    </font>
    <font>
      <sz val="9"/>
      <name val="Aptos Narrow"/>
      <scheme val="minor"/>
    </font>
    <font>
      <b/>
      <sz val="14"/>
      <color rgb="FF0000FF"/>
      <name val="Calibri"/>
      <family val="2"/>
    </font>
  </fonts>
  <fills count="52">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4506668294322"/>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theme="3"/>
        <bgColor indexed="64"/>
      </patternFill>
    </fill>
    <fill>
      <patternFill patternType="solid">
        <fgColor theme="4" tint="0.59996337778862885"/>
        <bgColor indexed="64"/>
      </patternFill>
    </fill>
    <fill>
      <patternFill patternType="solid">
        <fgColor rgb="FF7030A0"/>
        <bgColor indexed="64"/>
      </patternFill>
    </fill>
    <fill>
      <patternFill patternType="solid">
        <fgColor theme="0"/>
        <bgColor indexed="64"/>
      </patternFill>
    </fill>
    <fill>
      <patternFill patternType="solid">
        <fgColor indexed="65"/>
        <bgColor indexed="64"/>
      </patternFill>
    </fill>
    <fill>
      <patternFill patternType="solid">
        <fgColor theme="0"/>
        <bgColor rgb="FF000000"/>
      </patternFill>
    </fill>
    <fill>
      <patternFill patternType="solid">
        <fgColor indexed="65"/>
        <bgColor rgb="FF000000"/>
      </patternFill>
    </fill>
    <fill>
      <patternFill patternType="solid">
        <fgColor rgb="FFFFFFFF"/>
        <bgColor rgb="FF000000"/>
      </patternFill>
    </fill>
    <fill>
      <patternFill patternType="solid">
        <fgColor theme="0" tint="-0.34998626667073579"/>
        <bgColor indexed="64"/>
      </patternFill>
    </fill>
    <fill>
      <patternFill patternType="solid">
        <fgColor theme="9" tint="-0.49998474074526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bgColor indexed="64"/>
      </patternFill>
    </fill>
  </fills>
  <borders count="5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indexed="6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3" tint="0.39994506668294322"/>
      </bottom>
      <diagonal/>
    </border>
    <border>
      <left/>
      <right/>
      <top/>
      <bottom style="medium">
        <color theme="3"/>
      </bottom>
      <diagonal/>
    </border>
    <border>
      <left style="thin">
        <color theme="3"/>
      </left>
      <right style="thin">
        <color theme="3"/>
      </right>
      <top style="thin">
        <color theme="3"/>
      </top>
      <bottom style="thin">
        <color theme="3"/>
      </bottom>
      <diagonal/>
    </border>
    <border>
      <left/>
      <right/>
      <top style="thin">
        <color theme="3"/>
      </top>
      <bottom style="double">
        <color theme="3"/>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3"/>
      </left>
      <right style="thin">
        <color theme="3"/>
      </right>
      <top/>
      <bottom style="thin">
        <color theme="3"/>
      </bottom>
      <diagonal/>
    </border>
    <border>
      <left style="thin">
        <color theme="3"/>
      </left>
      <right/>
      <top/>
      <bottom/>
      <diagonal/>
    </border>
    <border>
      <left style="thin">
        <color theme="0" tint="-0.499984740745262"/>
      </left>
      <right/>
      <top style="thin">
        <color theme="0" tint="-0.499984740745262"/>
      </top>
      <bottom style="thin">
        <color theme="0" tint="-0.499984740745262"/>
      </bottom>
      <diagonal/>
    </border>
    <border>
      <left style="thin">
        <color theme="0"/>
      </left>
      <right style="thin">
        <color indexed="64"/>
      </right>
      <top/>
      <bottom style="thin">
        <color theme="0"/>
      </bottom>
      <diagonal/>
    </border>
    <border>
      <left style="thin">
        <color theme="0"/>
      </left>
      <right/>
      <top/>
      <bottom style="thin">
        <color indexed="64"/>
      </bottom>
      <diagonal/>
    </border>
    <border>
      <left style="thin">
        <color theme="0"/>
      </left>
      <right style="thin">
        <color theme="0"/>
      </right>
      <top/>
      <bottom/>
      <diagonal/>
    </border>
    <border>
      <left style="thin">
        <color theme="0"/>
      </left>
      <right/>
      <top/>
      <bottom/>
      <diagonal/>
    </border>
    <border>
      <left style="thin">
        <color theme="0"/>
      </left>
      <right style="thin">
        <color theme="0"/>
      </right>
      <top style="thin">
        <color theme="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3"/>
      </top>
      <bottom style="thin">
        <color theme="0" tint="-0.499984740745262"/>
      </bottom>
      <diagonal/>
    </border>
    <border>
      <left style="thin">
        <color theme="3"/>
      </left>
      <right/>
      <top style="thin">
        <color theme="3"/>
      </top>
      <bottom style="thin">
        <color theme="3"/>
      </bottom>
      <diagonal/>
    </border>
    <border>
      <left style="thin">
        <color indexed="64"/>
      </left>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medium">
        <color indexed="64"/>
      </left>
      <right/>
      <top style="thin">
        <color indexed="64"/>
      </top>
      <bottom style="thin">
        <color theme="0" tint="-0.499984740745262"/>
      </bottom>
      <diagonal/>
    </border>
    <border>
      <left style="thin">
        <color theme="0" tint="-0.499984740745262"/>
      </left>
      <right style="medium">
        <color indexed="64"/>
      </right>
      <top style="thin">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right/>
      <top style="medium">
        <color theme="3" tint="0.3999450666829432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3"/>
      </top>
      <bottom/>
      <diagonal/>
    </border>
    <border>
      <left style="thin">
        <color indexed="64"/>
      </left>
      <right style="thin">
        <color indexed="64"/>
      </right>
      <top style="thin">
        <color indexed="64"/>
      </top>
      <bottom/>
      <diagonal/>
    </border>
    <border>
      <left style="thin">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style="medium">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0" tint="-0.499984740745262"/>
      </left>
      <right/>
      <top style="thin">
        <color theme="3"/>
      </top>
      <bottom/>
      <diagonal/>
    </border>
    <border>
      <left/>
      <right style="thin">
        <color theme="0" tint="-0.499984740745262"/>
      </right>
      <top style="thin">
        <color theme="3"/>
      </top>
      <bottom/>
      <diagonal/>
    </border>
    <border>
      <left style="thin">
        <color theme="3"/>
      </left>
      <right/>
      <top/>
      <bottom style="thin">
        <color theme="3"/>
      </bottom>
      <diagonal/>
    </border>
  </borders>
  <cellStyleXfs count="74">
    <xf numFmtId="0" fontId="0" fillId="0" borderId="0">
      <alignment vertical="center"/>
    </xf>
    <xf numFmtId="0" fontId="60" fillId="38" borderId="8" applyNumberFormat="0">
      <alignment vertical="center"/>
    </xf>
    <xf numFmtId="0" fontId="6" fillId="39" borderId="1" applyNumberFormat="0">
      <alignment vertical="center"/>
    </xf>
    <xf numFmtId="0" fontId="61" fillId="0" borderId="1" applyNumberFormat="0">
      <alignment vertical="center"/>
    </xf>
    <xf numFmtId="0" fontId="6" fillId="5" borderId="1" applyAlignment="0">
      <alignment horizontal="left"/>
    </xf>
    <xf numFmtId="9" fontId="5" fillId="0" borderId="0" applyFont="0" applyFill="0" applyBorder="0" applyAlignment="0" applyProtection="0">
      <protection locked="0"/>
    </xf>
    <xf numFmtId="43" fontId="5" fillId="0" borderId="0" applyFont="0" applyFill="0" applyBorder="0" applyAlignment="0" applyProtection="0">
      <protection locked="0"/>
    </xf>
    <xf numFmtId="41" fontId="5" fillId="0" borderId="0" applyFont="0" applyFill="0" applyBorder="0" applyAlignment="0" applyProtection="0"/>
    <xf numFmtId="42" fontId="5" fillId="0" borderId="0" applyFont="0" applyFill="0" applyBorder="0" applyAlignment="0" applyProtection="0"/>
    <xf numFmtId="0" fontId="58" fillId="6" borderId="1" applyNumberFormat="0" applyProtection="0">
      <alignment vertical="center"/>
    </xf>
    <xf numFmtId="44" fontId="6" fillId="0" borderId="0" applyFont="0" applyFill="0" applyBorder="0" applyAlignment="0" applyProtection="0">
      <protection locked="0"/>
    </xf>
    <xf numFmtId="0" fontId="18" fillId="0" borderId="7" applyNumberFormat="0" applyAlignment="0"/>
    <xf numFmtId="0" fontId="54" fillId="0" borderId="2" applyNumberFormat="0" applyAlignment="0"/>
    <xf numFmtId="0" fontId="55" fillId="0" borderId="7" applyNumberFormat="0" applyAlignment="0">
      <alignment vertical="center"/>
    </xf>
    <xf numFmtId="0" fontId="56" fillId="0" borderId="5" applyNumberFormat="0" applyAlignment="0"/>
    <xf numFmtId="0" fontId="57" fillId="0" borderId="6" applyNumberFormat="0" applyAlignment="0"/>
    <xf numFmtId="0" fontId="13" fillId="7" borderId="0" applyNumberFormat="0" applyBorder="0" applyProtection="0">
      <alignment vertical="center"/>
    </xf>
    <xf numFmtId="0" fontId="12" fillId="8" borderId="0" applyNumberFormat="0" applyBorder="0" applyProtection="0">
      <alignment vertical="center"/>
    </xf>
    <xf numFmtId="0" fontId="14" fillId="9" borderId="0" applyNumberFormat="0" applyBorder="0" applyProtection="0">
      <alignment vertical="center"/>
    </xf>
    <xf numFmtId="0" fontId="8" fillId="3" borderId="1" applyNumberFormat="0">
      <alignment vertical="center"/>
    </xf>
    <xf numFmtId="0" fontId="9" fillId="2" borderId="1" applyNumberFormat="0">
      <alignment vertical="center"/>
    </xf>
    <xf numFmtId="0" fontId="9" fillId="4" borderId="1" applyNumberFormat="0">
      <alignment vertical="center"/>
    </xf>
    <xf numFmtId="0" fontId="11" fillId="0" borderId="3" applyNumberFormat="0">
      <alignment vertical="center"/>
    </xf>
    <xf numFmtId="0" fontId="10" fillId="10" borderId="4" applyNumberFormat="0">
      <alignment vertical="center"/>
    </xf>
    <xf numFmtId="0" fontId="15" fillId="0" borderId="0" applyNumberFormat="0" applyFill="0" applyBorder="0">
      <alignment vertical="center"/>
    </xf>
    <xf numFmtId="0" fontId="59" fillId="35" borderId="1" applyNumberFormat="0">
      <alignment vertical="center"/>
    </xf>
    <xf numFmtId="0" fontId="17" fillId="0" borderId="0" applyNumberFormat="0" applyFill="0" applyBorder="0" applyAlignment="0"/>
    <xf numFmtId="0" fontId="16" fillId="0" borderId="9" applyNumberFormat="0">
      <alignment vertical="center"/>
    </xf>
    <xf numFmtId="0" fontId="7"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7"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7"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7"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7"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7"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164" fontId="6" fillId="0" borderId="0" applyFont="0" applyFill="0" applyBorder="0" applyProtection="0">
      <alignment vertical="center"/>
      <protection locked="0"/>
    </xf>
    <xf numFmtId="0" fontId="9" fillId="37" borderId="1" applyNumberFormat="0">
      <alignment vertical="center"/>
    </xf>
    <xf numFmtId="0" fontId="8" fillId="36" borderId="1" applyNumberFormat="0">
      <alignment vertical="center"/>
    </xf>
    <xf numFmtId="0" fontId="20" fillId="40" borderId="1" applyNumberFormat="0" applyAlignment="0" applyProtection="0">
      <alignment vertical="center"/>
    </xf>
    <xf numFmtId="0" fontId="26" fillId="42" borderId="0"/>
    <xf numFmtId="0" fontId="26" fillId="0" borderId="0"/>
    <xf numFmtId="0" fontId="3" fillId="0" borderId="0"/>
    <xf numFmtId="0" fontId="32" fillId="0" borderId="0" applyNumberForma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0" fontId="26" fillId="42" borderId="0"/>
    <xf numFmtId="0" fontId="26" fillId="0" borderId="0"/>
    <xf numFmtId="0" fontId="4" fillId="0" borderId="0"/>
    <xf numFmtId="44" fontId="26"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5" fillId="0" borderId="0"/>
    <xf numFmtId="0" fontId="47" fillId="0" borderId="0" applyNumberFormat="0" applyFill="0" applyBorder="0" applyAlignment="0" applyProtection="0"/>
    <xf numFmtId="0" fontId="52" fillId="0" borderId="0" applyNumberFormat="0" applyFill="0" applyBorder="0" applyAlignment="0" applyProtection="0">
      <alignment vertical="center"/>
    </xf>
    <xf numFmtId="0" fontId="53" fillId="51" borderId="15" applyNumberFormat="0" applyBorder="0">
      <alignment horizontal="center" vertical="center" wrapText="1"/>
    </xf>
    <xf numFmtId="0" fontId="6" fillId="0" borderId="0">
      <alignment vertical="center"/>
    </xf>
    <xf numFmtId="0" fontId="6" fillId="0" borderId="0">
      <alignment vertical="center"/>
    </xf>
  </cellStyleXfs>
  <cellXfs count="357">
    <xf numFmtId="0" fontId="0" fillId="0" borderId="0" xfId="0">
      <alignment vertical="center"/>
    </xf>
    <xf numFmtId="0" fontId="18" fillId="0" borderId="7" xfId="11" applyAlignment="1">
      <alignment vertical="center"/>
    </xf>
    <xf numFmtId="0" fontId="54" fillId="0" borderId="2" xfId="12" applyAlignment="1">
      <alignment vertical="center"/>
    </xf>
    <xf numFmtId="165" fontId="0" fillId="0" borderId="0" xfId="0" applyNumberFormat="1" applyAlignment="1">
      <alignment horizontal="left" vertical="center"/>
    </xf>
    <xf numFmtId="0" fontId="60" fillId="38" borderId="8" xfId="1">
      <alignment vertical="center"/>
    </xf>
    <xf numFmtId="0" fontId="8" fillId="3" borderId="1" xfId="19" applyAlignment="1">
      <alignment horizontal="left" vertical="center"/>
    </xf>
    <xf numFmtId="0" fontId="8" fillId="36" borderId="1" xfId="54" applyAlignment="1">
      <alignment horizontal="left" vertical="center"/>
    </xf>
    <xf numFmtId="0" fontId="9" fillId="4" borderId="1" xfId="21" applyAlignment="1">
      <alignment horizontal="left" vertical="center"/>
    </xf>
    <xf numFmtId="0" fontId="60" fillId="38" borderId="8" xfId="1" applyAlignment="1">
      <alignment horizontal="left" vertical="center"/>
    </xf>
    <xf numFmtId="0" fontId="6" fillId="39" borderId="1" xfId="2" applyAlignment="1">
      <alignment horizontal="left" vertical="center"/>
    </xf>
    <xf numFmtId="0" fontId="6" fillId="5" borderId="1" xfId="4" applyAlignment="1">
      <alignment horizontal="left" vertical="center"/>
    </xf>
    <xf numFmtId="0" fontId="19" fillId="0" borderId="0" xfId="0" applyFont="1">
      <alignment vertical="center"/>
    </xf>
    <xf numFmtId="0" fontId="8" fillId="0" borderId="1" xfId="3" applyFont="1">
      <alignment vertical="center"/>
    </xf>
    <xf numFmtId="0" fontId="9" fillId="2" borderId="1" xfId="21" applyFill="1" applyAlignment="1">
      <alignment horizontal="left" vertical="center"/>
    </xf>
    <xf numFmtId="0" fontId="0" fillId="0" borderId="0" xfId="0" applyAlignment="1"/>
    <xf numFmtId="0" fontId="23" fillId="0" borderId="0" xfId="0" applyFont="1" applyAlignment="1"/>
    <xf numFmtId="0" fontId="24" fillId="0" borderId="0" xfId="0" applyFont="1" applyAlignment="1"/>
    <xf numFmtId="0" fontId="25" fillId="0" borderId="0" xfId="0" applyFont="1" applyAlignment="1"/>
    <xf numFmtId="0" fontId="34" fillId="41" borderId="6" xfId="15" applyFont="1" applyFill="1" applyAlignment="1">
      <alignment vertical="center"/>
    </xf>
    <xf numFmtId="44" fontId="30" fillId="41" borderId="0" xfId="65" applyFont="1" applyFill="1" applyBorder="1" applyProtection="1"/>
    <xf numFmtId="41" fontId="30" fillId="41" borderId="0" xfId="60" applyNumberFormat="1" applyFont="1" applyFill="1" applyBorder="1" applyAlignment="1" applyProtection="1"/>
    <xf numFmtId="44" fontId="26" fillId="0" borderId="0" xfId="65" applyFont="1" applyFill="1" applyBorder="1" applyProtection="1"/>
    <xf numFmtId="0" fontId="60" fillId="0" borderId="0" xfId="1" applyFill="1" applyBorder="1" applyAlignment="1">
      <alignment horizontal="left" vertical="center"/>
    </xf>
    <xf numFmtId="0" fontId="6" fillId="0" borderId="0" xfId="4" applyFill="1" applyBorder="1" applyAlignment="1">
      <alignment horizontal="left" vertical="center"/>
    </xf>
    <xf numFmtId="0" fontId="6" fillId="0" borderId="0" xfId="2" applyFill="1" applyBorder="1" applyAlignment="1">
      <alignment horizontal="left" vertical="center"/>
    </xf>
    <xf numFmtId="10" fontId="24" fillId="0" borderId="0" xfId="0" applyNumberFormat="1" applyFont="1" applyAlignment="1"/>
    <xf numFmtId="0" fontId="50" fillId="0" borderId="0" xfId="0" applyFont="1">
      <alignment vertical="center"/>
    </xf>
    <xf numFmtId="0" fontId="25" fillId="0" borderId="0" xfId="0" applyFont="1" applyAlignment="1">
      <alignment horizontal="left"/>
    </xf>
    <xf numFmtId="44" fontId="8" fillId="2" borderId="1" xfId="10" applyFont="1" applyFill="1" applyBorder="1" applyAlignment="1" applyProtection="1">
      <alignment vertical="center"/>
    </xf>
    <xf numFmtId="0" fontId="9" fillId="46" borderId="1" xfId="53" applyFill="1" applyAlignment="1">
      <alignment horizontal="left" vertical="center"/>
    </xf>
    <xf numFmtId="0" fontId="51" fillId="47" borderId="1" xfId="54" applyFont="1" applyFill="1" applyAlignment="1">
      <alignment horizontal="left" vertical="center"/>
    </xf>
    <xf numFmtId="0" fontId="21" fillId="48" borderId="0" xfId="0" applyFont="1" applyFill="1">
      <alignment vertical="center"/>
    </xf>
    <xf numFmtId="0" fontId="8" fillId="49" borderId="1" xfId="21" applyFont="1" applyFill="1" applyAlignment="1">
      <alignment horizontal="left" vertical="center"/>
    </xf>
    <xf numFmtId="0" fontId="8" fillId="50" borderId="23" xfId="53" applyFont="1" applyFill="1" applyBorder="1" applyAlignment="1">
      <alignment horizontal="left" vertical="center"/>
    </xf>
    <xf numFmtId="0" fontId="2" fillId="0" borderId="0" xfId="64" applyFont="1"/>
    <xf numFmtId="44" fontId="30" fillId="41" borderId="0" xfId="65" applyFont="1" applyFill="1" applyBorder="1" applyAlignment="1" applyProtection="1">
      <alignment horizontal="left"/>
    </xf>
    <xf numFmtId="11" fontId="24" fillId="0" borderId="0" xfId="0" applyNumberFormat="1" applyFont="1" applyAlignment="1"/>
    <xf numFmtId="0" fontId="8" fillId="3" borderId="1" xfId="19" applyNumberFormat="1" applyAlignment="1" applyProtection="1">
      <alignment horizontal="left" vertical="center"/>
      <protection locked="0"/>
    </xf>
    <xf numFmtId="2" fontId="8" fillId="3" borderId="1" xfId="19" applyNumberFormat="1" applyAlignment="1" applyProtection="1">
      <alignment horizontal="left" vertical="center"/>
      <protection locked="0"/>
    </xf>
    <xf numFmtId="169" fontId="8" fillId="3" borderId="1" xfId="19" applyNumberFormat="1" applyAlignment="1" applyProtection="1">
      <alignment horizontal="left" vertical="center"/>
      <protection locked="0"/>
    </xf>
    <xf numFmtId="0" fontId="9" fillId="36" borderId="1" xfId="20" applyNumberFormat="1" applyFill="1" applyAlignment="1" applyProtection="1">
      <alignment horizontal="left" vertical="center"/>
      <protection locked="0"/>
    </xf>
    <xf numFmtId="0" fontId="8" fillId="36" borderId="1" xfId="54" applyNumberFormat="1" applyAlignment="1" applyProtection="1">
      <alignment horizontal="left" vertical="center"/>
      <protection locked="0"/>
    </xf>
    <xf numFmtId="169" fontId="8" fillId="36" borderId="1" xfId="54" applyNumberFormat="1" applyAlignment="1" applyProtection="1">
      <alignment horizontal="left" vertical="center"/>
      <protection locked="0"/>
    </xf>
    <xf numFmtId="169" fontId="8" fillId="36" borderId="1" xfId="19" applyNumberFormat="1" applyFill="1" applyAlignment="1" applyProtection="1">
      <alignment horizontal="left" vertical="center"/>
      <protection locked="0"/>
    </xf>
    <xf numFmtId="0" fontId="8" fillId="3" borderId="23" xfId="19" applyNumberFormat="1" applyBorder="1" applyAlignment="1" applyProtection="1">
      <alignment horizontal="left" vertical="center"/>
      <protection locked="0"/>
    </xf>
    <xf numFmtId="9" fontId="8" fillId="3" borderId="23" xfId="5" applyFont="1" applyFill="1" applyBorder="1" applyAlignment="1" applyProtection="1">
      <alignment horizontal="left" vertical="center"/>
      <protection locked="0"/>
    </xf>
    <xf numFmtId="44" fontId="8" fillId="2" borderId="23" xfId="10" applyFont="1" applyFill="1" applyBorder="1" applyAlignment="1" applyProtection="1">
      <alignment vertical="center"/>
    </xf>
    <xf numFmtId="0" fontId="22" fillId="41" borderId="6" xfId="15" applyFont="1" applyFill="1" applyAlignment="1">
      <alignment vertical="center"/>
    </xf>
    <xf numFmtId="0" fontId="3" fillId="41" borderId="0" xfId="64" applyFont="1" applyFill="1"/>
    <xf numFmtId="0" fontId="0" fillId="41" borderId="0" xfId="0" applyFill="1">
      <alignment vertical="center"/>
    </xf>
    <xf numFmtId="0" fontId="60" fillId="38" borderId="13" xfId="1" applyBorder="1">
      <alignment vertical="center"/>
    </xf>
    <xf numFmtId="0" fontId="6" fillId="39" borderId="1" xfId="2">
      <alignment vertical="center"/>
    </xf>
    <xf numFmtId="0" fontId="6" fillId="39" borderId="23" xfId="2" applyBorder="1">
      <alignment vertical="center"/>
    </xf>
    <xf numFmtId="0" fontId="9" fillId="2" borderId="23" xfId="21" applyFill="1" applyBorder="1" applyAlignment="1">
      <alignment horizontal="left" vertical="center"/>
    </xf>
    <xf numFmtId="0" fontId="6" fillId="39" borderId="15" xfId="2" applyBorder="1">
      <alignment vertical="center"/>
    </xf>
    <xf numFmtId="0" fontId="9" fillId="2" borderId="24" xfId="21" applyFill="1" applyBorder="1" applyAlignment="1">
      <alignment horizontal="left" vertical="center"/>
    </xf>
    <xf numFmtId="0" fontId="6" fillId="39" borderId="40" xfId="2" applyBorder="1">
      <alignment vertical="center"/>
    </xf>
    <xf numFmtId="0" fontId="9" fillId="2" borderId="41" xfId="21" applyFill="1" applyBorder="1" applyAlignment="1">
      <alignment horizontal="left" vertical="center"/>
    </xf>
    <xf numFmtId="0" fontId="8" fillId="36" borderId="1" xfId="54" applyAlignment="1" applyProtection="1">
      <alignment horizontal="left" vertical="center"/>
      <protection locked="0"/>
    </xf>
    <xf numFmtId="0" fontId="8" fillId="36" borderId="23" xfId="54" applyBorder="1" applyAlignment="1" applyProtection="1">
      <alignment horizontal="left" vertical="center"/>
      <protection locked="0"/>
    </xf>
    <xf numFmtId="0" fontId="26" fillId="0" borderId="0" xfId="56" applyFill="1"/>
    <xf numFmtId="0" fontId="22" fillId="41" borderId="6" xfId="15" applyFont="1" applyFill="1" applyAlignment="1">
      <alignment horizontal="left" vertical="center"/>
    </xf>
    <xf numFmtId="0" fontId="28" fillId="0" borderId="0" xfId="56" applyFont="1" applyFill="1" applyAlignment="1">
      <alignment horizontal="right"/>
    </xf>
    <xf numFmtId="0" fontId="3" fillId="0" borderId="0" xfId="58"/>
    <xf numFmtId="166" fontId="28" fillId="0" borderId="0" xfId="58" applyNumberFormat="1" applyFont="1" applyAlignment="1">
      <alignment horizontal="right"/>
    </xf>
    <xf numFmtId="0" fontId="2" fillId="41" borderId="0" xfId="64" applyFont="1" applyFill="1"/>
    <xf numFmtId="0" fontId="22" fillId="41" borderId="0" xfId="15" applyFont="1" applyFill="1" applyBorder="1" applyAlignment="1">
      <alignment vertical="center"/>
    </xf>
    <xf numFmtId="0" fontId="36" fillId="0" borderId="0" xfId="58" applyFont="1"/>
    <xf numFmtId="0" fontId="34" fillId="41" borderId="38" xfId="15" applyFont="1" applyFill="1" applyBorder="1" applyAlignment="1">
      <alignment vertical="center"/>
    </xf>
    <xf numFmtId="0" fontId="22" fillId="41" borderId="38" xfId="15" applyFont="1" applyFill="1" applyBorder="1" applyAlignment="1">
      <alignment vertical="center"/>
    </xf>
    <xf numFmtId="0" fontId="3" fillId="41" borderId="0" xfId="58" applyFill="1" applyAlignment="1">
      <alignment horizontal="right"/>
    </xf>
    <xf numFmtId="0" fontId="60" fillId="38" borderId="13" xfId="1" applyBorder="1" applyAlignment="1">
      <alignment horizontal="center" vertical="center"/>
    </xf>
    <xf numFmtId="0" fontId="27" fillId="0" borderId="0" xfId="57" applyFont="1" applyAlignment="1">
      <alignment horizontal="left" vertical="center"/>
    </xf>
    <xf numFmtId="0" fontId="36" fillId="41" borderId="0" xfId="58" applyFont="1" applyFill="1"/>
    <xf numFmtId="166" fontId="28" fillId="41" borderId="0" xfId="58" applyNumberFormat="1" applyFont="1" applyFill="1"/>
    <xf numFmtId="0" fontId="6" fillId="5" borderId="15" xfId="4" applyBorder="1" applyAlignment="1">
      <alignment vertical="center"/>
    </xf>
    <xf numFmtId="0" fontId="6" fillId="5" borderId="25" xfId="4" applyBorder="1" applyAlignment="1">
      <alignment vertical="center"/>
    </xf>
    <xf numFmtId="0" fontId="28" fillId="41" borderId="0" xfId="58" applyFont="1" applyFill="1" applyAlignment="1">
      <alignment horizontal="right"/>
    </xf>
    <xf numFmtId="41" fontId="37" fillId="0" borderId="0" xfId="58" applyNumberFormat="1" applyFont="1"/>
    <xf numFmtId="0" fontId="0" fillId="39" borderId="1" xfId="2" applyFont="1">
      <alignment vertical="center"/>
    </xf>
    <xf numFmtId="0" fontId="0" fillId="5" borderId="15" xfId="4" applyFont="1" applyBorder="1" applyAlignment="1">
      <alignment vertical="center"/>
    </xf>
    <xf numFmtId="0" fontId="0" fillId="5" borderId="25" xfId="4" applyFont="1" applyBorder="1" applyAlignment="1">
      <alignment vertical="center"/>
    </xf>
    <xf numFmtId="0" fontId="38" fillId="0" borderId="0" xfId="58" applyFont="1" applyAlignment="1">
      <alignment wrapText="1"/>
    </xf>
    <xf numFmtId="166" fontId="28" fillId="41" borderId="0" xfId="58" applyNumberFormat="1" applyFont="1" applyFill="1" applyAlignment="1">
      <alignment horizontal="right"/>
    </xf>
    <xf numFmtId="0" fontId="28" fillId="41" borderId="0" xfId="58" applyFont="1" applyFill="1" applyAlignment="1">
      <alignment horizontal="right" vertical="top"/>
    </xf>
    <xf numFmtId="168" fontId="37" fillId="0" borderId="0" xfId="60" applyNumberFormat="1" applyFont="1" applyFill="1" applyBorder="1" applyAlignment="1" applyProtection="1"/>
    <xf numFmtId="0" fontId="36" fillId="41" borderId="0" xfId="58" applyFont="1" applyFill="1" applyAlignment="1">
      <alignment vertical="top"/>
    </xf>
    <xf numFmtId="0" fontId="36" fillId="0" borderId="0" xfId="58" applyFont="1" applyAlignment="1">
      <alignment vertical="top"/>
    </xf>
    <xf numFmtId="0" fontId="3" fillId="0" borderId="0" xfId="58" applyAlignment="1">
      <alignment vertical="top"/>
    </xf>
    <xf numFmtId="0" fontId="3" fillId="0" borderId="0" xfId="58" applyAlignment="1">
      <alignment horizontal="right"/>
    </xf>
    <xf numFmtId="0" fontId="8" fillId="3" borderId="1" xfId="19" applyNumberFormat="1" applyProtection="1">
      <alignment vertical="center"/>
      <protection locked="0"/>
    </xf>
    <xf numFmtId="0" fontId="58" fillId="3" borderId="1" xfId="9" applyNumberFormat="1" applyFill="1" applyProtection="1">
      <alignment vertical="center"/>
      <protection locked="0"/>
    </xf>
    <xf numFmtId="14" fontId="8" fillId="3" borderId="1" xfId="19" applyNumberFormat="1" applyAlignment="1" applyProtection="1">
      <alignment horizontal="left" vertical="center"/>
      <protection locked="0"/>
    </xf>
    <xf numFmtId="0" fontId="69" fillId="3" borderId="1" xfId="19" applyFont="1" applyProtection="1">
      <alignment vertical="center"/>
      <protection locked="0"/>
    </xf>
    <xf numFmtId="41" fontId="8" fillId="3" borderId="1" xfId="19" applyNumberFormat="1" applyProtection="1">
      <alignment vertical="center"/>
      <protection locked="0"/>
    </xf>
    <xf numFmtId="171" fontId="8" fillId="3" borderId="1" xfId="19" applyNumberFormat="1" applyProtection="1">
      <alignment vertical="center"/>
      <protection locked="0"/>
    </xf>
    <xf numFmtId="0" fontId="8" fillId="3" borderId="23" xfId="19" applyNumberFormat="1" applyBorder="1" applyProtection="1">
      <alignment vertical="center"/>
      <protection locked="0"/>
    </xf>
    <xf numFmtId="0" fontId="34" fillId="41" borderId="6" xfId="15" applyFont="1" applyFill="1" applyAlignment="1">
      <alignment horizontal="left" vertical="center"/>
    </xf>
    <xf numFmtId="0" fontId="34" fillId="41" borderId="0" xfId="15" applyFont="1" applyFill="1" applyBorder="1" applyAlignment="1">
      <alignment vertical="center"/>
    </xf>
    <xf numFmtId="0" fontId="26" fillId="41" borderId="0" xfId="56" applyFill="1" applyAlignment="1">
      <alignment horizontal="left" vertical="top"/>
    </xf>
    <xf numFmtId="0" fontId="30" fillId="41" borderId="0" xfId="56" applyFont="1" applyFill="1" applyAlignment="1">
      <alignment horizontal="left"/>
    </xf>
    <xf numFmtId="0" fontId="9" fillId="2" borderId="1" xfId="20" applyNumberFormat="1" applyAlignment="1">
      <alignment horizontal="left" vertical="center"/>
    </xf>
    <xf numFmtId="0" fontId="3" fillId="0" borderId="0" xfId="58" applyAlignment="1">
      <alignment horizontal="left"/>
    </xf>
    <xf numFmtId="44" fontId="9" fillId="2" borderId="1" xfId="20" applyNumberFormat="1">
      <alignment vertical="center"/>
    </xf>
    <xf numFmtId="10" fontId="8" fillId="2" borderId="23" xfId="19" applyNumberFormat="1" applyFill="1" applyBorder="1" applyAlignment="1">
      <alignment horizontal="left" vertical="center"/>
    </xf>
    <xf numFmtId="9" fontId="9" fillId="2" borderId="23" xfId="20" applyNumberFormat="1" applyBorder="1">
      <alignment vertical="center"/>
    </xf>
    <xf numFmtId="0" fontId="6" fillId="39" borderId="1" xfId="2" applyAlignment="1">
      <alignment vertical="center" wrapText="1"/>
    </xf>
    <xf numFmtId="0" fontId="6" fillId="39" borderId="23" xfId="2" applyBorder="1" applyAlignment="1">
      <alignment vertical="center" wrapText="1"/>
    </xf>
    <xf numFmtId="0" fontId="22" fillId="41" borderId="0" xfId="15" applyFont="1" applyFill="1" applyBorder="1" applyAlignment="1">
      <alignment horizontal="left" vertical="center"/>
    </xf>
    <xf numFmtId="0" fontId="3" fillId="41" borderId="0" xfId="58" applyFill="1"/>
    <xf numFmtId="0" fontId="3" fillId="41" borderId="0" xfId="58" applyFill="1" applyAlignment="1">
      <alignment vertical="top" wrapText="1"/>
    </xf>
    <xf numFmtId="0" fontId="0" fillId="0" borderId="0" xfId="0" applyAlignment="1">
      <alignment horizontal="left" vertical="center"/>
    </xf>
    <xf numFmtId="43" fontId="60" fillId="38" borderId="13" xfId="1" applyNumberFormat="1" applyBorder="1" applyAlignment="1">
      <alignment horizontal="center" vertical="center" wrapText="1"/>
    </xf>
    <xf numFmtId="43" fontId="60" fillId="38" borderId="13" xfId="1" applyNumberFormat="1" applyBorder="1" applyAlignment="1">
      <alignment horizontal="center" vertical="center"/>
    </xf>
    <xf numFmtId="43" fontId="35" fillId="41" borderId="0" xfId="56" applyNumberFormat="1" applyFont="1" applyFill="1" applyAlignment="1">
      <alignment horizontal="left" vertical="top"/>
    </xf>
    <xf numFmtId="0" fontId="3" fillId="41" borderId="0" xfId="58" applyFill="1" applyAlignment="1">
      <alignment horizontal="left"/>
    </xf>
    <xf numFmtId="43" fontId="60" fillId="38" borderId="13" xfId="1" applyNumberFormat="1" applyBorder="1" applyAlignment="1">
      <alignment horizontal="left" vertical="center" wrapText="1"/>
    </xf>
    <xf numFmtId="0" fontId="2" fillId="41" borderId="0" xfId="58" applyFont="1" applyFill="1"/>
    <xf numFmtId="43" fontId="26" fillId="41" borderId="0" xfId="56" applyNumberFormat="1" applyFill="1" applyAlignment="1">
      <alignment horizontal="left" vertical="top"/>
    </xf>
    <xf numFmtId="0" fontId="60" fillId="38" borderId="27" xfId="1" applyBorder="1">
      <alignment vertical="center"/>
    </xf>
    <xf numFmtId="43" fontId="60" fillId="38" borderId="12" xfId="1" applyNumberFormat="1" applyBorder="1" applyAlignment="1">
      <alignment horizontal="center" vertical="center"/>
    </xf>
    <xf numFmtId="43" fontId="60" fillId="38" borderId="22" xfId="1" applyNumberFormat="1" applyBorder="1" applyAlignment="1">
      <alignment horizontal="center" vertical="center"/>
    </xf>
    <xf numFmtId="43" fontId="60" fillId="38" borderId="21" xfId="1" applyNumberFormat="1" applyBorder="1" applyAlignment="1">
      <alignment horizontal="center" vertical="center"/>
    </xf>
    <xf numFmtId="43" fontId="60" fillId="38" borderId="11" xfId="1" applyNumberFormat="1" applyBorder="1" applyAlignment="1">
      <alignment horizontal="center" vertical="center"/>
    </xf>
    <xf numFmtId="0" fontId="59" fillId="35" borderId="15" xfId="25" applyBorder="1">
      <alignment vertical="center"/>
    </xf>
    <xf numFmtId="0" fontId="6" fillId="5" borderId="30" xfId="4" applyBorder="1" applyAlignment="1">
      <alignment horizontal="center" vertical="center"/>
    </xf>
    <xf numFmtId="0" fontId="6" fillId="5" borderId="33" xfId="4" applyBorder="1" applyAlignment="1">
      <alignment horizontal="center" vertical="center"/>
    </xf>
    <xf numFmtId="0" fontId="6" fillId="5" borderId="32" xfId="4" applyBorder="1" applyAlignment="1">
      <alignment horizontal="center" vertical="center"/>
    </xf>
    <xf numFmtId="0" fontId="6" fillId="5" borderId="28" xfId="4" applyBorder="1" applyAlignment="1">
      <alignment horizontal="center" vertical="center"/>
    </xf>
    <xf numFmtId="0" fontId="6" fillId="5" borderId="36" xfId="4" applyBorder="1" applyAlignment="1">
      <alignment horizontal="center" vertical="center"/>
    </xf>
    <xf numFmtId="0" fontId="41" fillId="0" borderId="0" xfId="58" applyFont="1"/>
    <xf numFmtId="0" fontId="30" fillId="41" borderId="0" xfId="58" applyFont="1" applyFill="1" applyAlignment="1">
      <alignment horizontal="center"/>
    </xf>
    <xf numFmtId="10" fontId="8" fillId="3" borderId="1" xfId="5" applyNumberFormat="1" applyFont="1" applyFill="1" applyBorder="1" applyAlignment="1" applyProtection="1">
      <alignment horizontal="left" vertical="center"/>
      <protection locked="0"/>
    </xf>
    <xf numFmtId="10" fontId="8" fillId="3" borderId="23" xfId="5" applyNumberFormat="1" applyFont="1" applyFill="1" applyBorder="1" applyAlignment="1" applyProtection="1">
      <alignment horizontal="left" vertical="center"/>
      <protection locked="0"/>
    </xf>
    <xf numFmtId="2" fontId="8" fillId="3" borderId="31" xfId="19" applyNumberFormat="1" applyBorder="1" applyAlignment="1" applyProtection="1">
      <alignment horizontal="left" vertical="center"/>
      <protection locked="0"/>
    </xf>
    <xf numFmtId="2" fontId="8" fillId="3" borderId="35" xfId="19" applyNumberFormat="1" applyBorder="1" applyProtection="1">
      <alignment vertical="center"/>
      <protection locked="0"/>
    </xf>
    <xf numFmtId="2" fontId="8" fillId="3" borderId="34" xfId="19" applyNumberFormat="1" applyBorder="1" applyProtection="1">
      <alignment vertical="center"/>
      <protection locked="0"/>
    </xf>
    <xf numFmtId="2" fontId="8" fillId="3" borderId="29" xfId="19" applyNumberFormat="1" applyBorder="1" applyProtection="1">
      <alignment vertical="center"/>
      <protection locked="0"/>
    </xf>
    <xf numFmtId="2" fontId="8" fillId="3" borderId="49" xfId="19" applyNumberFormat="1" applyBorder="1" applyAlignment="1" applyProtection="1">
      <alignment horizontal="left" vertical="center"/>
      <protection locked="0"/>
    </xf>
    <xf numFmtId="2" fontId="8" fillId="3" borderId="50" xfId="19" applyNumberFormat="1" applyBorder="1" applyProtection="1">
      <alignment vertical="center"/>
      <protection locked="0"/>
    </xf>
    <xf numFmtId="2" fontId="8" fillId="3" borderId="51" xfId="19" applyNumberFormat="1" applyBorder="1" applyProtection="1">
      <alignment vertical="center"/>
      <protection locked="0"/>
    </xf>
    <xf numFmtId="2" fontId="8" fillId="3" borderId="52" xfId="19" applyNumberFormat="1" applyBorder="1" applyProtection="1">
      <alignment vertical="center"/>
      <protection locked="0"/>
    </xf>
    <xf numFmtId="0" fontId="30" fillId="0" borderId="0" xfId="57" applyFont="1"/>
    <xf numFmtId="0" fontId="30" fillId="41" borderId="0" xfId="56" applyFont="1" applyFill="1"/>
    <xf numFmtId="0" fontId="30" fillId="41" borderId="0" xfId="58" applyFont="1" applyFill="1"/>
    <xf numFmtId="0" fontId="30" fillId="0" borderId="0" xfId="58" applyFont="1"/>
    <xf numFmtId="0" fontId="9" fillId="2" borderId="1" xfId="20">
      <alignment vertical="center"/>
    </xf>
    <xf numFmtId="9" fontId="9" fillId="2" borderId="1" xfId="20" applyNumberFormat="1">
      <alignment vertical="center"/>
    </xf>
    <xf numFmtId="0" fontId="30" fillId="0" borderId="0" xfId="58" applyFont="1" applyAlignment="1">
      <alignment horizontal="left"/>
    </xf>
    <xf numFmtId="0" fontId="38" fillId="41" borderId="0" xfId="58" applyFont="1" applyFill="1"/>
    <xf numFmtId="0" fontId="36" fillId="0" borderId="0" xfId="58" applyFont="1" applyAlignment="1">
      <alignment horizontal="center"/>
    </xf>
    <xf numFmtId="0" fontId="3" fillId="0" borderId="0" xfId="58" applyAlignment="1">
      <alignment horizontal="left" vertical="top" wrapText="1"/>
    </xf>
    <xf numFmtId="0" fontId="60" fillId="38" borderId="13" xfId="1" applyBorder="1" applyAlignment="1">
      <alignment horizontal="left" vertical="center"/>
    </xf>
    <xf numFmtId="0" fontId="60" fillId="38" borderId="13" xfId="1" applyBorder="1" applyAlignment="1">
      <alignment horizontal="left" vertical="center" wrapText="1"/>
    </xf>
    <xf numFmtId="0" fontId="8" fillId="3" borderId="1" xfId="19" applyAlignment="1" applyProtection="1">
      <alignment horizontal="left" vertical="center"/>
      <protection locked="0"/>
    </xf>
    <xf numFmtId="9" fontId="8" fillId="3" borderId="1" xfId="19" applyNumberFormat="1" applyAlignment="1" applyProtection="1">
      <alignment horizontal="left" vertical="center"/>
      <protection locked="0"/>
    </xf>
    <xf numFmtId="9" fontId="8" fillId="3" borderId="23" xfId="19" applyNumberFormat="1" applyBorder="1" applyAlignment="1" applyProtection="1">
      <alignment horizontal="left" vertical="center"/>
      <protection locked="0"/>
    </xf>
    <xf numFmtId="0" fontId="8" fillId="36" borderId="1" xfId="19" applyFill="1" applyAlignment="1" applyProtection="1">
      <alignment horizontal="left" vertical="center"/>
      <protection locked="0"/>
    </xf>
    <xf numFmtId="10" fontId="8" fillId="3" borderId="1" xfId="19" applyNumberFormat="1" applyAlignment="1" applyProtection="1">
      <alignment horizontal="left" vertical="center"/>
      <protection locked="0"/>
    </xf>
    <xf numFmtId="0" fontId="8" fillId="3" borderId="23" xfId="19" applyBorder="1" applyAlignment="1" applyProtection="1">
      <alignment horizontal="left" vertical="center"/>
      <protection locked="0"/>
    </xf>
    <xf numFmtId="10" fontId="8" fillId="3" borderId="23" xfId="19" applyNumberFormat="1" applyBorder="1" applyAlignment="1" applyProtection="1">
      <alignment horizontal="left" vertical="center"/>
      <protection locked="0"/>
    </xf>
    <xf numFmtId="0" fontId="8" fillId="36" borderId="1" xfId="54" applyProtection="1">
      <alignment vertical="center"/>
      <protection locked="0"/>
    </xf>
    <xf numFmtId="2" fontId="8" fillId="3" borderId="39" xfId="19" applyNumberFormat="1" applyBorder="1" applyAlignment="1" applyProtection="1">
      <alignment horizontal="left" vertical="center"/>
      <protection locked="0"/>
    </xf>
    <xf numFmtId="2" fontId="8" fillId="3" borderId="23" xfId="19" applyNumberFormat="1" applyBorder="1" applyAlignment="1" applyProtection="1">
      <alignment horizontal="left" vertical="center"/>
      <protection locked="0"/>
    </xf>
    <xf numFmtId="9" fontId="8" fillId="3" borderId="1" xfId="5" applyFont="1" applyFill="1" applyBorder="1" applyAlignment="1" applyProtection="1">
      <alignment horizontal="left" vertical="center"/>
      <protection locked="0"/>
    </xf>
    <xf numFmtId="0" fontId="5" fillId="41" borderId="0" xfId="68" applyFill="1"/>
    <xf numFmtId="0" fontId="9" fillId="2" borderId="1" xfId="20" applyNumberFormat="1">
      <alignment vertical="center"/>
    </xf>
    <xf numFmtId="166" fontId="28" fillId="41" borderId="0" xfId="68" applyNumberFormat="1" applyFont="1" applyFill="1" applyAlignment="1">
      <alignment horizontal="right"/>
    </xf>
    <xf numFmtId="0" fontId="30" fillId="41" borderId="0" xfId="68" applyFont="1" applyFill="1"/>
    <xf numFmtId="0" fontId="28" fillId="41" borderId="0" xfId="68" applyFont="1" applyFill="1" applyAlignment="1">
      <alignment horizontal="left"/>
    </xf>
    <xf numFmtId="166" fontId="28" fillId="41" borderId="0" xfId="68" applyNumberFormat="1" applyFont="1" applyFill="1" applyAlignment="1">
      <alignment horizontal="left"/>
    </xf>
    <xf numFmtId="0" fontId="5" fillId="41" borderId="0" xfId="68" applyFill="1" applyAlignment="1">
      <alignment horizontal="left"/>
    </xf>
    <xf numFmtId="0" fontId="5" fillId="41" borderId="0" xfId="68" applyFill="1" applyAlignment="1">
      <alignment horizontal="left" vertical="top" wrapText="1"/>
    </xf>
    <xf numFmtId="0" fontId="31" fillId="41" borderId="0" xfId="68" applyFont="1" applyFill="1" applyAlignment="1">
      <alignment horizontal="left" vertical="top"/>
    </xf>
    <xf numFmtId="0" fontId="5" fillId="0" borderId="0" xfId="68"/>
    <xf numFmtId="0" fontId="31" fillId="0" borderId="0" xfId="68" applyFont="1" applyAlignment="1">
      <alignment horizontal="left" vertical="top"/>
    </xf>
    <xf numFmtId="0" fontId="30" fillId="0" borderId="0" xfId="68" applyFont="1"/>
    <xf numFmtId="0" fontId="8" fillId="3" borderId="1" xfId="19" applyProtection="1">
      <alignment vertical="center"/>
      <protection locked="0"/>
    </xf>
    <xf numFmtId="2" fontId="8" fillId="3" borderId="1" xfId="19" applyNumberFormat="1" applyProtection="1">
      <alignment vertical="center"/>
      <protection locked="0"/>
    </xf>
    <xf numFmtId="37" fontId="8" fillId="3" borderId="1" xfId="19" applyNumberFormat="1" applyProtection="1">
      <alignment vertical="center"/>
      <protection locked="0"/>
    </xf>
    <xf numFmtId="2" fontId="8" fillId="3" borderId="23" xfId="19" applyNumberFormat="1" applyBorder="1" applyProtection="1">
      <alignment vertical="center"/>
      <protection locked="0"/>
    </xf>
    <xf numFmtId="0" fontId="26" fillId="41" borderId="0" xfId="56" applyFill="1"/>
    <xf numFmtId="0" fontId="28" fillId="41" borderId="0" xfId="56" applyFont="1" applyFill="1" applyAlignment="1">
      <alignment horizontal="right"/>
    </xf>
    <xf numFmtId="0" fontId="29" fillId="41" borderId="0" xfId="58" applyFont="1" applyFill="1"/>
    <xf numFmtId="0" fontId="3" fillId="41" borderId="0" xfId="58" applyFill="1" applyAlignment="1">
      <alignment horizontal="justify" vertical="top" wrapText="1"/>
    </xf>
    <xf numFmtId="0" fontId="29" fillId="41" borderId="0" xfId="56" applyFont="1" applyFill="1" applyAlignment="1">
      <alignment horizontal="right"/>
    </xf>
    <xf numFmtId="0" fontId="31" fillId="41" borderId="0" xfId="56" applyFont="1" applyFill="1" applyAlignment="1">
      <alignment horizontal="left" vertical="top" indent="2"/>
    </xf>
    <xf numFmtId="0" fontId="39" fillId="0" borderId="0" xfId="58" applyFont="1"/>
    <xf numFmtId="0" fontId="26" fillId="41" borderId="0" xfId="56" applyFill="1" applyAlignment="1">
      <alignment horizontal="right"/>
    </xf>
    <xf numFmtId="0" fontId="26" fillId="41" borderId="0" xfId="56" quotePrefix="1" applyFill="1" applyAlignment="1">
      <alignment horizontal="right"/>
    </xf>
    <xf numFmtId="0" fontId="48" fillId="0" borderId="0" xfId="56" applyFont="1" applyFill="1" applyAlignment="1">
      <alignment horizontal="center"/>
    </xf>
    <xf numFmtId="9" fontId="8" fillId="3" borderId="1" xfId="19" applyNumberFormat="1" applyProtection="1">
      <alignment vertical="center"/>
      <protection locked="0"/>
    </xf>
    <xf numFmtId="0" fontId="8" fillId="36" borderId="1" xfId="54" applyNumberFormat="1" applyProtection="1">
      <alignment vertical="center"/>
      <protection locked="0"/>
    </xf>
    <xf numFmtId="0" fontId="8" fillId="3" borderId="23" xfId="19" applyBorder="1" applyProtection="1">
      <alignment vertical="center"/>
      <protection locked="0"/>
    </xf>
    <xf numFmtId="9" fontId="8" fillId="3" borderId="1" xfId="5" applyFont="1" applyFill="1" applyBorder="1" applyAlignment="1" applyProtection="1">
      <alignment vertical="center"/>
      <protection locked="0"/>
    </xf>
    <xf numFmtId="0" fontId="30" fillId="41" borderId="0" xfId="58" applyFont="1" applyFill="1" applyAlignment="1">
      <alignment horizontal="left"/>
    </xf>
    <xf numFmtId="0" fontId="62" fillId="41" borderId="0" xfId="56" applyFont="1" applyFill="1" applyAlignment="1">
      <alignment horizontal="left" vertical="top"/>
    </xf>
    <xf numFmtId="0" fontId="29" fillId="41" borderId="0" xfId="58" applyFont="1" applyFill="1" applyAlignment="1">
      <alignment horizontal="left"/>
    </xf>
    <xf numFmtId="44" fontId="29" fillId="41" borderId="0" xfId="58" applyNumberFormat="1" applyFont="1" applyFill="1" applyAlignment="1">
      <alignment horizontal="left"/>
    </xf>
    <xf numFmtId="0" fontId="60" fillId="38" borderId="13" xfId="1" applyBorder="1" applyAlignment="1">
      <alignment horizontal="center" vertical="center" wrapText="1"/>
    </xf>
    <xf numFmtId="0" fontId="6" fillId="39" borderId="1" xfId="2" applyNumberFormat="1">
      <alignment vertical="center"/>
    </xf>
    <xf numFmtId="0" fontId="44" fillId="41" borderId="0" xfId="58" applyFont="1" applyFill="1" applyAlignment="1">
      <alignment horizontal="right"/>
    </xf>
    <xf numFmtId="0" fontId="6" fillId="39" borderId="23" xfId="2" applyNumberFormat="1" applyBorder="1">
      <alignment vertical="center"/>
    </xf>
    <xf numFmtId="1" fontId="30" fillId="41" borderId="0" xfId="58" applyNumberFormat="1" applyFont="1" applyFill="1" applyAlignment="1">
      <alignment horizontal="center"/>
    </xf>
    <xf numFmtId="1" fontId="29" fillId="41" borderId="0" xfId="58" applyNumberFormat="1" applyFont="1" applyFill="1" applyAlignment="1">
      <alignment horizontal="left"/>
    </xf>
    <xf numFmtId="0" fontId="6" fillId="5" borderId="46" xfId="4" applyBorder="1" applyAlignment="1">
      <alignment horizontal="left"/>
    </xf>
    <xf numFmtId="0" fontId="6" fillId="5" borderId="39" xfId="4" applyBorder="1" applyAlignment="1">
      <alignment horizontal="center" vertical="center"/>
    </xf>
    <xf numFmtId="0" fontId="6" fillId="5" borderId="44" xfId="4" applyBorder="1" applyAlignment="1">
      <alignment horizontal="center" vertical="center"/>
    </xf>
    <xf numFmtId="0" fontId="6" fillId="39" borderId="24" xfId="2" applyBorder="1">
      <alignment vertical="center"/>
    </xf>
    <xf numFmtId="0" fontId="6" fillId="39" borderId="41" xfId="2" applyBorder="1">
      <alignment vertical="center"/>
    </xf>
    <xf numFmtId="0" fontId="29" fillId="43" borderId="0" xfId="68" applyFont="1" applyFill="1" applyAlignment="1">
      <alignment horizontal="left"/>
    </xf>
    <xf numFmtId="166" fontId="28" fillId="41" borderId="0" xfId="58" applyNumberFormat="1" applyFont="1" applyFill="1" applyAlignment="1">
      <alignment horizontal="left"/>
    </xf>
    <xf numFmtId="0" fontId="29" fillId="44" borderId="0" xfId="68" applyFont="1" applyFill="1" applyAlignment="1">
      <alignment horizontal="right"/>
    </xf>
    <xf numFmtId="0" fontId="45" fillId="44" borderId="0" xfId="68" applyFont="1" applyFill="1"/>
    <xf numFmtId="0" fontId="30" fillId="43" borderId="0" xfId="68" applyFont="1" applyFill="1"/>
    <xf numFmtId="0" fontId="30" fillId="44" borderId="0" xfId="68" applyFont="1" applyFill="1" applyAlignment="1">
      <alignment horizontal="right"/>
    </xf>
    <xf numFmtId="0" fontId="30" fillId="45" borderId="0" xfId="68" applyFont="1" applyFill="1" applyAlignment="1">
      <alignment horizontal="right"/>
    </xf>
    <xf numFmtId="0" fontId="5" fillId="45" borderId="0" xfId="68" applyFill="1" applyAlignment="1">
      <alignment wrapText="1"/>
    </xf>
    <xf numFmtId="0" fontId="30" fillId="45" borderId="0" xfId="68" applyFont="1" applyFill="1"/>
    <xf numFmtId="0" fontId="44" fillId="44" borderId="0" xfId="68" applyFont="1" applyFill="1"/>
    <xf numFmtId="0" fontId="44" fillId="0" borderId="0" xfId="68" applyFont="1"/>
    <xf numFmtId="0" fontId="44" fillId="44" borderId="0" xfId="68" applyFont="1" applyFill="1" applyAlignment="1">
      <alignment wrapText="1"/>
    </xf>
    <xf numFmtId="0" fontId="44" fillId="0" borderId="0" xfId="68" applyFont="1" applyAlignment="1">
      <alignment wrapText="1"/>
    </xf>
    <xf numFmtId="1" fontId="8" fillId="3" borderId="1" xfId="19" applyNumberFormat="1" applyProtection="1">
      <alignment vertical="center"/>
      <protection locked="0"/>
    </xf>
    <xf numFmtId="1" fontId="9" fillId="2" borderId="1" xfId="20" applyNumberFormat="1" applyProtection="1">
      <alignment vertical="center"/>
      <protection locked="0"/>
    </xf>
    <xf numFmtId="1" fontId="8" fillId="3" borderId="23" xfId="19" applyNumberFormat="1" applyBorder="1" applyProtection="1">
      <alignment vertical="center"/>
      <protection locked="0"/>
    </xf>
    <xf numFmtId="2" fontId="8" fillId="3" borderId="15" xfId="19" applyNumberFormat="1" applyBorder="1" applyProtection="1">
      <alignment vertical="center"/>
      <protection locked="0"/>
    </xf>
    <xf numFmtId="2" fontId="8" fillId="3" borderId="40" xfId="19" applyNumberFormat="1" applyBorder="1" applyProtection="1">
      <alignment vertical="center"/>
      <protection locked="0"/>
    </xf>
    <xf numFmtId="0" fontId="44" fillId="41" borderId="0" xfId="58" applyFont="1" applyFill="1"/>
    <xf numFmtId="0" fontId="44" fillId="0" borderId="0" xfId="58" applyFont="1"/>
    <xf numFmtId="0" fontId="33" fillId="41" borderId="0" xfId="56" applyFont="1" applyFill="1" applyAlignment="1">
      <alignment horizontal="left" vertical="top" indent="2"/>
    </xf>
    <xf numFmtId="0" fontId="3" fillId="41" borderId="0" xfId="58" applyFill="1" applyAlignment="1">
      <alignment wrapText="1"/>
    </xf>
    <xf numFmtId="0" fontId="0" fillId="39" borderId="1" xfId="2" applyFont="1" applyAlignment="1">
      <alignment vertical="center" wrapText="1"/>
    </xf>
    <xf numFmtId="2" fontId="8" fillId="3" borderId="1" xfId="6" applyNumberFormat="1" applyFont="1" applyFill="1" applyBorder="1" applyAlignment="1" applyProtection="1">
      <alignment horizontal="left" vertical="center"/>
      <protection locked="0"/>
    </xf>
    <xf numFmtId="170" fontId="8" fillId="3" borderId="1" xfId="6" applyNumberFormat="1" applyFont="1" applyFill="1" applyBorder="1" applyAlignment="1" applyProtection="1">
      <alignment horizontal="left" vertical="center"/>
      <protection locked="0"/>
    </xf>
    <xf numFmtId="0" fontId="8" fillId="36" borderId="23" xfId="54" applyNumberFormat="1" applyBorder="1" applyProtection="1">
      <alignment vertical="center"/>
      <protection locked="0"/>
    </xf>
    <xf numFmtId="0" fontId="15" fillId="41" borderId="0" xfId="24" applyFill="1">
      <alignment vertical="center"/>
    </xf>
    <xf numFmtId="0" fontId="4" fillId="41" borderId="0" xfId="64" applyFill="1"/>
    <xf numFmtId="0" fontId="4" fillId="0" borderId="0" xfId="64"/>
    <xf numFmtId="0" fontId="49" fillId="41" borderId="0" xfId="26" applyFont="1" applyFill="1" applyAlignment="1">
      <alignment vertical="top" wrapText="1"/>
    </xf>
    <xf numFmtId="0" fontId="43" fillId="41" borderId="0" xfId="64" applyFont="1" applyFill="1"/>
    <xf numFmtId="0" fontId="42" fillId="41" borderId="0" xfId="58" applyFont="1" applyFill="1" applyAlignment="1">
      <alignment vertical="top" wrapText="1"/>
    </xf>
    <xf numFmtId="0" fontId="43" fillId="0" borderId="0" xfId="64" applyFont="1"/>
    <xf numFmtId="166" fontId="28" fillId="41" borderId="18" xfId="58" applyNumberFormat="1" applyFont="1" applyFill="1" applyBorder="1" applyAlignment="1">
      <alignment horizontal="right"/>
    </xf>
    <xf numFmtId="0" fontId="29" fillId="41" borderId="17" xfId="58" applyFont="1" applyFill="1" applyBorder="1" applyAlignment="1">
      <alignment vertical="top" wrapText="1"/>
    </xf>
    <xf numFmtId="0" fontId="28" fillId="41" borderId="10" xfId="58" applyFont="1" applyFill="1" applyBorder="1" applyAlignment="1">
      <alignment vertical="top" wrapText="1"/>
    </xf>
    <xf numFmtId="0" fontId="28" fillId="41" borderId="0" xfId="58" applyFont="1" applyFill="1" applyAlignment="1">
      <alignment vertical="top" wrapText="1"/>
    </xf>
    <xf numFmtId="166" fontId="28" fillId="0" borderId="16" xfId="58" applyNumberFormat="1" applyFont="1" applyBorder="1" applyAlignment="1">
      <alignment horizontal="right"/>
    </xf>
    <xf numFmtId="166" fontId="28" fillId="41" borderId="20" xfId="58" applyNumberFormat="1" applyFont="1" applyFill="1" applyBorder="1" applyAlignment="1">
      <alignment horizontal="right"/>
    </xf>
    <xf numFmtId="0" fontId="2" fillId="41" borderId="0" xfId="58" applyFont="1" applyFill="1" applyAlignment="1">
      <alignment horizontal="justify" vertical="top" wrapText="1"/>
    </xf>
    <xf numFmtId="44" fontId="8" fillId="3" borderId="1" xfId="19" applyNumberFormat="1">
      <alignment vertical="center"/>
    </xf>
    <xf numFmtId="0" fontId="28" fillId="41" borderId="19" xfId="58" applyFont="1" applyFill="1" applyBorder="1" applyAlignment="1">
      <alignment vertical="top" wrapText="1"/>
    </xf>
    <xf numFmtId="0" fontId="0" fillId="39" borderId="23" xfId="2" applyFont="1" applyBorder="1">
      <alignment vertical="center"/>
    </xf>
    <xf numFmtId="44" fontId="8" fillId="3" borderId="23" xfId="19" applyNumberFormat="1" applyBorder="1">
      <alignment vertical="center"/>
    </xf>
    <xf numFmtId="44" fontId="9" fillId="2" borderId="23" xfId="20" applyNumberFormat="1" applyBorder="1">
      <alignment vertical="center"/>
    </xf>
    <xf numFmtId="0" fontId="41" fillId="41" borderId="0" xfId="64" applyFont="1" applyFill="1"/>
    <xf numFmtId="0" fontId="46" fillId="41" borderId="0" xfId="58" applyFont="1" applyFill="1"/>
    <xf numFmtId="0" fontId="30" fillId="41" borderId="0" xfId="58" applyFont="1" applyFill="1" applyAlignment="1">
      <alignment horizontal="justify" vertical="top" wrapText="1"/>
    </xf>
    <xf numFmtId="44" fontId="8" fillId="3" borderId="1" xfId="10" applyFont="1" applyFill="1" applyBorder="1" applyAlignment="1" applyProtection="1">
      <alignment vertical="center"/>
      <protection locked="0"/>
    </xf>
    <xf numFmtId="9" fontId="8" fillId="3" borderId="37" xfId="5" applyFont="1" applyFill="1" applyBorder="1" applyAlignment="1" applyProtection="1">
      <alignment vertical="center"/>
      <protection locked="0"/>
    </xf>
    <xf numFmtId="44" fontId="8" fillId="3" borderId="23" xfId="10" applyFont="1" applyFill="1" applyBorder="1" applyAlignment="1" applyProtection="1">
      <alignment vertical="center"/>
      <protection locked="0"/>
    </xf>
    <xf numFmtId="10" fontId="8" fillId="3" borderId="1" xfId="10" applyNumberFormat="1" applyFont="1" applyFill="1" applyBorder="1" applyAlignment="1" applyProtection="1">
      <alignment vertical="center"/>
      <protection locked="0"/>
    </xf>
    <xf numFmtId="10" fontId="8" fillId="3" borderId="23" xfId="10" applyNumberFormat="1" applyFont="1" applyFill="1" applyBorder="1" applyAlignment="1" applyProtection="1">
      <alignment vertical="center"/>
      <protection locked="0"/>
    </xf>
    <xf numFmtId="2" fontId="8" fillId="3" borderId="1" xfId="6" applyNumberFormat="1" applyFont="1" applyFill="1" applyBorder="1" applyAlignment="1" applyProtection="1">
      <alignment vertical="center"/>
      <protection locked="0"/>
    </xf>
    <xf numFmtId="2" fontId="8" fillId="3" borderId="23" xfId="6" applyNumberFormat="1" applyFont="1" applyFill="1" applyBorder="1" applyAlignment="1" applyProtection="1">
      <alignment vertical="center"/>
      <protection locked="0"/>
    </xf>
    <xf numFmtId="2" fontId="8" fillId="3" borderId="1" xfId="10" applyNumberFormat="1" applyFont="1" applyFill="1" applyBorder="1" applyAlignment="1" applyProtection="1">
      <alignment vertical="center"/>
      <protection locked="0"/>
    </xf>
    <xf numFmtId="2" fontId="8" fillId="3" borderId="23" xfId="10" applyNumberFormat="1" applyFont="1" applyFill="1" applyBorder="1" applyAlignment="1" applyProtection="1">
      <alignment vertical="center"/>
      <protection locked="0"/>
    </xf>
    <xf numFmtId="44" fontId="8" fillId="3" borderId="1" xfId="19" applyNumberFormat="1" applyProtection="1">
      <alignment vertical="center"/>
      <protection locked="0"/>
    </xf>
    <xf numFmtId="44" fontId="8" fillId="3" borderId="23" xfId="19" applyNumberFormat="1" applyBorder="1" applyProtection="1">
      <alignment vertical="center"/>
      <protection locked="0"/>
    </xf>
    <xf numFmtId="0" fontId="30" fillId="41" borderId="0" xfId="57" applyFont="1" applyFill="1"/>
    <xf numFmtId="0" fontId="60" fillId="38" borderId="57" xfId="1" applyBorder="1" applyAlignment="1">
      <alignment horizontal="center" vertical="center"/>
    </xf>
    <xf numFmtId="0" fontId="6" fillId="39" borderId="26" xfId="2" applyBorder="1">
      <alignment vertical="center"/>
    </xf>
    <xf numFmtId="0" fontId="38" fillId="41" borderId="0" xfId="68" applyFont="1" applyFill="1" applyAlignment="1">
      <alignment horizontal="left"/>
    </xf>
    <xf numFmtId="0" fontId="5" fillId="41" borderId="0" xfId="68" applyFill="1" applyAlignment="1">
      <alignment vertical="top" wrapText="1"/>
    </xf>
    <xf numFmtId="0" fontId="0" fillId="39" borderId="40" xfId="2" applyFont="1" applyBorder="1">
      <alignment vertical="center"/>
    </xf>
    <xf numFmtId="166" fontId="28" fillId="41" borderId="0" xfId="57" applyNumberFormat="1" applyFont="1" applyFill="1" applyAlignment="1">
      <alignment horizontal="right"/>
    </xf>
    <xf numFmtId="0" fontId="29" fillId="41" borderId="0" xfId="57" quotePrefix="1" applyFont="1" applyFill="1" applyAlignment="1">
      <alignment horizontal="centerContinuous"/>
    </xf>
    <xf numFmtId="41" fontId="29" fillId="41" borderId="0" xfId="57" quotePrefix="1" applyNumberFormat="1" applyFont="1" applyFill="1" applyAlignment="1">
      <alignment horizontal="left"/>
    </xf>
    <xf numFmtId="0" fontId="29" fillId="41" borderId="0" xfId="57" applyFont="1" applyFill="1" applyAlignment="1">
      <alignment horizontal="centerContinuous"/>
    </xf>
    <xf numFmtId="0" fontId="42" fillId="41" borderId="0" xfId="58" quotePrefix="1" applyFont="1" applyFill="1" applyAlignment="1">
      <alignment vertical="top" wrapText="1"/>
    </xf>
    <xf numFmtId="0" fontId="30" fillId="41" borderId="0" xfId="57" quotePrefix="1" applyFont="1" applyFill="1" applyAlignment="1">
      <alignment horizontal="center"/>
    </xf>
    <xf numFmtId="0" fontId="30" fillId="41" borderId="0" xfId="57" applyFont="1" applyFill="1" applyAlignment="1">
      <alignment horizontal="center"/>
    </xf>
    <xf numFmtId="0" fontId="30" fillId="41" borderId="0" xfId="68" quotePrefix="1" applyFont="1" applyFill="1" applyAlignment="1">
      <alignment horizontal="center"/>
    </xf>
    <xf numFmtId="0" fontId="0" fillId="0" borderId="0" xfId="0" quotePrefix="1">
      <alignment vertical="center"/>
    </xf>
    <xf numFmtId="0" fontId="30" fillId="41" borderId="0" xfId="57" applyFont="1" applyFill="1" applyAlignment="1">
      <alignment horizontal="justify" wrapText="1"/>
    </xf>
    <xf numFmtId="6" fontId="8" fillId="3" borderId="1" xfId="19" applyNumberFormat="1" applyProtection="1">
      <alignment vertical="center"/>
      <protection locked="0"/>
    </xf>
    <xf numFmtId="169" fontId="8" fillId="3" borderId="1" xfId="19" applyNumberFormat="1" applyProtection="1">
      <alignment vertical="center"/>
      <protection locked="0"/>
    </xf>
    <xf numFmtId="14" fontId="8" fillId="3" borderId="1" xfId="19" applyNumberFormat="1" applyProtection="1">
      <alignment vertical="center"/>
      <protection locked="0"/>
    </xf>
    <xf numFmtId="14" fontId="8" fillId="3" borderId="23" xfId="19" applyNumberFormat="1" applyBorder="1" applyProtection="1">
      <alignment vertical="center"/>
      <protection locked="0"/>
    </xf>
    <xf numFmtId="0" fontId="66" fillId="50" borderId="48" xfId="57" quotePrefix="1" applyFont="1" applyFill="1" applyBorder="1" applyAlignment="1" applyProtection="1">
      <alignment horizontal="left"/>
      <protection locked="0"/>
    </xf>
    <xf numFmtId="0" fontId="30" fillId="41" borderId="0" xfId="68" quotePrefix="1" applyFont="1" applyFill="1" applyAlignment="1" applyProtection="1">
      <alignment horizontal="center"/>
      <protection locked="0"/>
    </xf>
    <xf numFmtId="0" fontId="38" fillId="41" borderId="0" xfId="58" applyFont="1" applyFill="1" applyAlignment="1">
      <alignment horizontal="center"/>
    </xf>
    <xf numFmtId="166" fontId="28" fillId="41" borderId="0" xfId="64" applyNumberFormat="1" applyFont="1" applyFill="1" applyAlignment="1">
      <alignment horizontal="right"/>
    </xf>
    <xf numFmtId="0" fontId="38" fillId="41" borderId="0" xfId="58" applyFont="1" applyFill="1" applyAlignment="1">
      <alignment horizontal="left"/>
    </xf>
    <xf numFmtId="0" fontId="29" fillId="41" borderId="0" xfId="62" applyFont="1" applyFill="1"/>
    <xf numFmtId="0" fontId="30" fillId="41" borderId="0" xfId="62" applyFont="1" applyFill="1" applyAlignment="1">
      <alignment wrapText="1"/>
    </xf>
    <xf numFmtId="3" fontId="38" fillId="41" borderId="0" xfId="58" applyNumberFormat="1" applyFont="1" applyFill="1" applyAlignment="1">
      <alignment horizontal="right"/>
    </xf>
    <xf numFmtId="0" fontId="30" fillId="41" borderId="0" xfId="56" applyFont="1" applyFill="1" applyAlignment="1">
      <alignment vertical="center"/>
    </xf>
    <xf numFmtId="0" fontId="30" fillId="42" borderId="0" xfId="56" applyFont="1" applyAlignment="1">
      <alignment vertical="center"/>
    </xf>
    <xf numFmtId="0" fontId="28" fillId="41" borderId="0" xfId="56" applyFont="1" applyFill="1" applyAlignment="1">
      <alignment vertical="center"/>
    </xf>
    <xf numFmtId="0" fontId="30" fillId="41" borderId="0" xfId="58" applyFont="1" applyFill="1" applyAlignment="1">
      <alignment horizontal="center" wrapText="1"/>
    </xf>
    <xf numFmtId="0" fontId="29" fillId="0" borderId="0" xfId="62" applyFont="1" applyFill="1" applyAlignment="1">
      <alignment horizontal="left" wrapText="1"/>
    </xf>
    <xf numFmtId="166" fontId="28" fillId="41" borderId="0" xfId="58" applyNumberFormat="1" applyFont="1" applyFill="1" applyAlignment="1">
      <alignment horizontal="right" vertical="top"/>
    </xf>
    <xf numFmtId="0" fontId="30" fillId="41" borderId="0" xfId="62" applyFont="1" applyFill="1"/>
    <xf numFmtId="0" fontId="30" fillId="41" borderId="0" xfId="62" applyFont="1" applyFill="1" applyAlignment="1">
      <alignment horizontal="left" wrapText="1"/>
    </xf>
    <xf numFmtId="0" fontId="40" fillId="41" borderId="0" xfId="56" applyFont="1" applyFill="1" applyAlignment="1">
      <alignment horizontal="left" vertical="top"/>
    </xf>
    <xf numFmtId="0" fontId="30" fillId="41" borderId="0" xfId="63" applyFont="1" applyFill="1"/>
    <xf numFmtId="0" fontId="29" fillId="0" borderId="0" xfId="62" applyFont="1" applyFill="1"/>
    <xf numFmtId="0" fontId="31" fillId="41" borderId="0" xfId="58" applyFont="1" applyFill="1" applyAlignment="1">
      <alignment horizontal="left"/>
    </xf>
    <xf numFmtId="0" fontId="30" fillId="41" borderId="0" xfId="58" applyFont="1" applyFill="1" applyAlignment="1">
      <alignment vertical="top" wrapText="1"/>
    </xf>
    <xf numFmtId="0" fontId="3" fillId="0" borderId="0" xfId="58" quotePrefix="1" applyAlignment="1">
      <alignment horizontal="right"/>
    </xf>
    <xf numFmtId="0" fontId="26" fillId="0" borderId="0" xfId="56" quotePrefix="1" applyFill="1" applyAlignment="1">
      <alignment horizontal="right"/>
    </xf>
    <xf numFmtId="167" fontId="8" fillId="3" borderId="1" xfId="19" applyNumberFormat="1" applyProtection="1">
      <alignment vertical="center"/>
      <protection locked="0"/>
    </xf>
    <xf numFmtId="2" fontId="8" fillId="36" borderId="1" xfId="54" applyNumberFormat="1" applyAlignment="1" applyProtection="1">
      <alignment horizontal="center" vertical="center"/>
      <protection locked="0"/>
    </xf>
    <xf numFmtId="169" fontId="8" fillId="3" borderId="23" xfId="19" applyNumberFormat="1" applyBorder="1" applyProtection="1">
      <alignment vertical="center"/>
      <protection locked="0"/>
    </xf>
    <xf numFmtId="41" fontId="8" fillId="3" borderId="1" xfId="19" applyNumberFormat="1" applyAlignment="1" applyProtection="1">
      <alignment horizontal="left" vertical="center"/>
      <protection locked="0"/>
    </xf>
    <xf numFmtId="168" fontId="8" fillId="3" borderId="1" xfId="19" applyNumberFormat="1" applyAlignment="1" applyProtection="1">
      <alignment horizontal="left" vertical="center"/>
      <protection locked="0"/>
    </xf>
    <xf numFmtId="1" fontId="8" fillId="3" borderId="1" xfId="19" applyNumberFormat="1" applyAlignment="1" applyProtection="1">
      <alignment horizontal="left" vertical="center"/>
      <protection locked="0"/>
    </xf>
    <xf numFmtId="44" fontId="8" fillId="3" borderId="1" xfId="10" applyFont="1" applyFill="1" applyBorder="1" applyAlignment="1" applyProtection="1">
      <alignment horizontal="left" vertical="center"/>
      <protection locked="0"/>
    </xf>
    <xf numFmtId="2" fontId="8" fillId="3" borderId="1" xfId="5" applyNumberFormat="1" applyFont="1" applyFill="1" applyBorder="1" applyAlignment="1" applyProtection="1">
      <alignment horizontal="left" vertical="center"/>
      <protection locked="0"/>
    </xf>
    <xf numFmtId="44" fontId="9" fillId="4" borderId="1" xfId="21" applyNumberFormat="1">
      <alignment vertical="center"/>
    </xf>
    <xf numFmtId="44" fontId="66" fillId="50" borderId="48" xfId="10" quotePrefix="1" applyFont="1" applyFill="1" applyBorder="1" applyAlignment="1" applyProtection="1">
      <alignment horizontal="center"/>
    </xf>
    <xf numFmtId="2" fontId="8" fillId="3" borderId="1" xfId="54" applyNumberFormat="1" applyFill="1" applyAlignment="1" applyProtection="1">
      <alignment horizontal="left" vertical="center"/>
      <protection locked="0"/>
    </xf>
    <xf numFmtId="169" fontId="8" fillId="3" borderId="1" xfId="54" applyNumberFormat="1" applyFill="1" applyAlignment="1" applyProtection="1">
      <alignment horizontal="left" vertical="center"/>
      <protection locked="0"/>
    </xf>
    <xf numFmtId="2" fontId="8" fillId="3" borderId="23" xfId="54" applyNumberFormat="1" applyFill="1" applyBorder="1" applyAlignment="1" applyProtection="1">
      <alignment horizontal="left" vertical="center"/>
      <protection locked="0"/>
    </xf>
    <xf numFmtId="6" fontId="8" fillId="3" borderId="1" xfId="10" applyNumberFormat="1" applyFont="1" applyFill="1" applyBorder="1" applyAlignment="1" applyProtection="1">
      <alignment horizontal="left" vertical="center"/>
      <protection locked="0"/>
    </xf>
    <xf numFmtId="10" fontId="8" fillId="3" borderId="1" xfId="19" applyNumberFormat="1" applyProtection="1">
      <alignment vertical="center"/>
      <protection locked="0"/>
    </xf>
    <xf numFmtId="0" fontId="69" fillId="3" borderId="1" xfId="19" applyFont="1" applyAlignment="1" applyProtection="1">
      <alignment horizontal="left" vertical="center"/>
      <protection locked="0"/>
    </xf>
    <xf numFmtId="0" fontId="70" fillId="0" borderId="0" xfId="0" applyFont="1" applyAlignment="1"/>
    <xf numFmtId="6" fontId="69" fillId="3" borderId="1" xfId="19" applyNumberFormat="1" applyFont="1" applyAlignment="1" applyProtection="1">
      <alignment horizontal="left" vertical="center"/>
      <protection locked="0"/>
    </xf>
    <xf numFmtId="0" fontId="30" fillId="0" borderId="0" xfId="58" quotePrefix="1" applyFont="1"/>
    <xf numFmtId="0" fontId="0" fillId="39" borderId="15" xfId="2" applyFont="1" applyBorder="1">
      <alignment vertical="center"/>
    </xf>
    <xf numFmtId="2" fontId="9" fillId="2" borderId="1" xfId="20" applyNumberFormat="1">
      <alignment vertical="center"/>
    </xf>
    <xf numFmtId="1" fontId="9" fillId="2" borderId="1" xfId="20" applyNumberFormat="1">
      <alignment vertical="center"/>
    </xf>
    <xf numFmtId="49" fontId="8" fillId="3" borderId="1" xfId="19" applyNumberFormat="1" applyAlignment="1" applyProtection="1">
      <alignment horizontal="left" vertical="center"/>
      <protection locked="0"/>
    </xf>
    <xf numFmtId="0" fontId="1" fillId="0" borderId="0" xfId="58" applyFont="1"/>
    <xf numFmtId="0" fontId="60" fillId="38" borderId="14" xfId="1" applyBorder="1" applyAlignment="1">
      <alignment horizontal="center" vertical="center"/>
    </xf>
    <xf numFmtId="6" fontId="8" fillId="3" borderId="1" xfId="19" applyNumberFormat="1" applyAlignment="1" applyProtection="1">
      <alignment horizontal="left" vertical="center"/>
      <protection locked="0"/>
    </xf>
    <xf numFmtId="0" fontId="8" fillId="2" borderId="23" xfId="19" applyFill="1" applyBorder="1" applyProtection="1">
      <alignment vertical="center"/>
      <protection locked="0"/>
    </xf>
    <xf numFmtId="1" fontId="8" fillId="2" borderId="23" xfId="19" applyNumberFormat="1" applyFill="1" applyBorder="1" applyProtection="1">
      <alignment vertical="center"/>
      <protection locked="0"/>
    </xf>
    <xf numFmtId="0" fontId="64" fillId="0" borderId="0" xfId="58" applyFont="1" applyAlignment="1">
      <alignment horizontal="left" vertical="top" wrapText="1"/>
    </xf>
    <xf numFmtId="0" fontId="16" fillId="0" borderId="0" xfId="58" applyFont="1" applyAlignment="1">
      <alignment horizontal="left" vertical="center" wrapText="1"/>
    </xf>
    <xf numFmtId="0" fontId="3" fillId="41" borderId="0" xfId="58" applyFill="1" applyAlignment="1">
      <alignment vertical="top" wrapText="1"/>
    </xf>
    <xf numFmtId="0" fontId="0" fillId="0" borderId="0" xfId="0">
      <alignment vertical="center"/>
    </xf>
    <xf numFmtId="0" fontId="60" fillId="38" borderId="27" xfId="1" applyBorder="1" applyAlignment="1">
      <alignment horizontal="center" vertical="center"/>
    </xf>
    <xf numFmtId="0" fontId="60" fillId="38" borderId="53" xfId="1" applyBorder="1" applyAlignment="1">
      <alignment horizontal="center" vertical="center"/>
    </xf>
    <xf numFmtId="0" fontId="60" fillId="38" borderId="54" xfId="1" applyBorder="1" applyAlignment="1">
      <alignment horizontal="center" vertical="center"/>
    </xf>
    <xf numFmtId="0" fontId="60" fillId="38" borderId="8" xfId="1" applyAlignment="1">
      <alignment horizontal="center" vertical="center"/>
    </xf>
    <xf numFmtId="1" fontId="8" fillId="3" borderId="55" xfId="19" applyNumberFormat="1" applyBorder="1" applyAlignment="1" applyProtection="1">
      <alignment horizontal="center" vertical="center"/>
      <protection locked="0"/>
    </xf>
    <xf numFmtId="1" fontId="8" fillId="3" borderId="47" xfId="19" applyNumberFormat="1" applyBorder="1" applyAlignment="1" applyProtection="1">
      <alignment horizontal="center" vertical="center"/>
      <protection locked="0"/>
    </xf>
    <xf numFmtId="1" fontId="8" fillId="3" borderId="56" xfId="19" applyNumberFormat="1" applyBorder="1" applyAlignment="1" applyProtection="1">
      <alignment horizontal="center" vertical="center"/>
      <protection locked="0"/>
    </xf>
    <xf numFmtId="1" fontId="8" fillId="3" borderId="42" xfId="19" applyNumberFormat="1" applyBorder="1" applyAlignment="1" applyProtection="1">
      <alignment horizontal="center" vertical="center"/>
      <protection locked="0"/>
    </xf>
    <xf numFmtId="1" fontId="8" fillId="3" borderId="0" xfId="19" applyNumberFormat="1" applyBorder="1" applyAlignment="1" applyProtection="1">
      <alignment horizontal="center" vertical="center"/>
      <protection locked="0"/>
    </xf>
    <xf numFmtId="1" fontId="8" fillId="3" borderId="43" xfId="19" applyNumberFormat="1" applyBorder="1" applyAlignment="1" applyProtection="1">
      <alignment horizontal="center" vertical="center"/>
      <protection locked="0"/>
    </xf>
    <xf numFmtId="1" fontId="8" fillId="3" borderId="44" xfId="19" applyNumberFormat="1" applyBorder="1" applyAlignment="1" applyProtection="1">
      <alignment horizontal="center" vertical="center"/>
      <protection locked="0"/>
    </xf>
    <xf numFmtId="1" fontId="8" fillId="3" borderId="45" xfId="19" applyNumberFormat="1" applyBorder="1" applyAlignment="1" applyProtection="1">
      <alignment horizontal="center" vertical="center"/>
      <protection locked="0"/>
    </xf>
    <xf numFmtId="1" fontId="8" fillId="3" borderId="46" xfId="19" applyNumberFormat="1" applyBorder="1" applyAlignment="1" applyProtection="1">
      <alignment horizontal="center" vertical="center"/>
      <protection locked="0"/>
    </xf>
  </cellXfs>
  <cellStyles count="74">
    <cellStyle name="20% - Accent1" xfId="29" builtinId="30" hidden="1"/>
    <cellStyle name="20% - Accent2" xfId="33" builtinId="34" hidden="1"/>
    <cellStyle name="20% - Accent3" xfId="37" builtinId="38" hidden="1"/>
    <cellStyle name="20% - Accent4" xfId="41" builtinId="42" hidden="1"/>
    <cellStyle name="20% - Accent5" xfId="45" builtinId="46" hidden="1"/>
    <cellStyle name="20% - Accent6" xfId="49" builtinId="50" hidden="1"/>
    <cellStyle name="40% - Accent1" xfId="30" builtinId="31" hidden="1"/>
    <cellStyle name="40% - Accent2" xfId="34" builtinId="35" hidden="1"/>
    <cellStyle name="40% - Accent3" xfId="38" builtinId="39" hidden="1"/>
    <cellStyle name="40% - Accent4" xfId="42" builtinId="43" hidden="1"/>
    <cellStyle name="40% - Accent5" xfId="46" builtinId="47" hidden="1"/>
    <cellStyle name="40% - Accent6" xfId="50" builtinId="51" hidden="1"/>
    <cellStyle name="60% - Accent1" xfId="31" builtinId="32" hidden="1"/>
    <cellStyle name="60% - Accent2" xfId="35" builtinId="36" hidden="1"/>
    <cellStyle name="60% - Accent3" xfId="39" builtinId="40" hidden="1"/>
    <cellStyle name="60% - Accent4" xfId="43" builtinId="44" hidden="1"/>
    <cellStyle name="60% - Accent5" xfId="47" builtinId="48" hidden="1"/>
    <cellStyle name="60% - Accent6" xfId="51" builtinId="52" hidden="1"/>
    <cellStyle name="Accent1" xfId="28" builtinId="29" hidden="1"/>
    <cellStyle name="Accent2" xfId="32" builtinId="33" hidden="1"/>
    <cellStyle name="Accent3" xfId="36" builtinId="37" hidden="1"/>
    <cellStyle name="Accent4" xfId="40" builtinId="41" hidden="1"/>
    <cellStyle name="Accent5" xfId="44" builtinId="45" hidden="1"/>
    <cellStyle name="Accent6" xfId="48" builtinId="49" hidden="1"/>
    <cellStyle name="Bad" xfId="17" builtinId="27" customBuiltin="1"/>
    <cellStyle name="Calculation" xfId="21" builtinId="22" customBuiltin="1"/>
    <cellStyle name="Calculation with Different Formula" xfId="53" xr:uid="{86A69745-C685-4E53-A848-07ABA0DE5447}"/>
    <cellStyle name="Check Cell" xfId="23" builtinId="23" customBuiltin="1"/>
    <cellStyle name="Comma" xfId="6" builtinId="3" customBuiltin="1"/>
    <cellStyle name="Comma [0]" xfId="7" builtinId="6" hidden="1"/>
    <cellStyle name="Comma 2" xfId="60" xr:uid="{0ED33185-13B1-F048-B73E-63A5FDFE8138}"/>
    <cellStyle name="Currency" xfId="10" builtinId="4" customBuiltin="1"/>
    <cellStyle name="Currency [0]" xfId="8" builtinId="7" hidden="1"/>
    <cellStyle name="Currency 2" xfId="65" xr:uid="{37248EA5-9171-A143-954B-34D97F012DAA}"/>
    <cellStyle name="Currency 3" xfId="66" xr:uid="{3F3B015B-B056-B24B-87E5-EED6DAF94E60}"/>
    <cellStyle name="Datetime Format" xfId="52" xr:uid="{F8B743EC-3D1E-4EC9-851A-EB90DD1814C6}"/>
    <cellStyle name="Dropdown Input" xfId="54" xr:uid="{070CA8DA-14F5-407A-8D4C-695D910B2800}"/>
    <cellStyle name="Explanatory Text" xfId="26" builtinId="53" customBuiltin="1"/>
    <cellStyle name="Followed Hyperlink" xfId="70" builtinId="9" customBuiltin="1"/>
    <cellStyle name="Good" xfId="16" builtinId="26" customBuiltin="1"/>
    <cellStyle name="Heading" xfId="71" xr:uid="{033C1996-C4E2-0642-9A56-230A5EF42C1B}"/>
    <cellStyle name="Heading 1" xfId="12" builtinId="16" customBuiltin="1"/>
    <cellStyle name="Heading 2" xfId="13" builtinId="17" customBuiltin="1"/>
    <cellStyle name="Heading 3" xfId="14" builtinId="18" customBuiltin="1"/>
    <cellStyle name="Heading 4" xfId="15" builtinId="19" customBuiltin="1"/>
    <cellStyle name="Hyperlink" xfId="9" builtinId="8" customBuiltin="1"/>
    <cellStyle name="Hyperlink 2" xfId="59" xr:uid="{39B4FD36-5DA5-D74D-90B8-85D2BC587B21}"/>
    <cellStyle name="Hyperlink 3" xfId="69" xr:uid="{46B20694-C677-6F4C-8A5D-C6B6145B8B1E}"/>
    <cellStyle name="Input" xfId="19" builtinId="20" customBuiltin="1"/>
    <cellStyle name="Linked Cell" xfId="22" builtinId="24" customBuiltin="1"/>
    <cellStyle name="Neutral" xfId="18" builtinId="28" customBuiltin="1"/>
    <cellStyle name="Normal" xfId="0" builtinId="0" customBuiltin="1"/>
    <cellStyle name="Normal 2" xfId="58" xr:uid="{5368DC05-257D-8446-9B99-2CC2543798F4}"/>
    <cellStyle name="Normal 2 2" xfId="63" xr:uid="{FFDE69CA-5FA2-1D4A-AAB6-9C84CE10A52B}"/>
    <cellStyle name="Normal 3" xfId="64" xr:uid="{A02A07E0-CDAC-6E4C-89BE-6CA5D51C6747}"/>
    <cellStyle name="Normal 3 2" xfId="57" xr:uid="{AE16C0A4-E148-4F4B-9B34-6E33989492BC}"/>
    <cellStyle name="Normal 4" xfId="68" xr:uid="{F08C34A0-8EAE-AD47-B0DF-102F24AE6D36}"/>
    <cellStyle name="Normal 7" xfId="72" xr:uid="{EA9535AE-335A-E14A-8431-E8F4D749967E}"/>
    <cellStyle name="Normal 9" xfId="73" xr:uid="{4C948ED8-F17A-DE4C-8E34-1F06476B089A}"/>
    <cellStyle name="Normal_Dispatchable RFP Forms" xfId="56" xr:uid="{40CFF9F7-C2CD-CE4E-A21E-35BEF2595AF3}"/>
    <cellStyle name="Normal_Dispatchable RFP Forms_Unlocked" xfId="62" xr:uid="{AAFF9BB9-0748-7545-AFBE-9FEA972ED848}"/>
    <cellStyle name="Note" xfId="25" builtinId="10" customBuiltin="1"/>
    <cellStyle name="Output" xfId="20" builtinId="21" customBuiltin="1"/>
    <cellStyle name="Percent" xfId="5" builtinId="5" customBuiltin="1"/>
    <cellStyle name="Percent 2" xfId="61" xr:uid="{4B71B387-522B-EC49-93A9-181131C8C388}"/>
    <cellStyle name="Percent 3" xfId="67" xr:uid="{E0475734-4C03-3244-9D15-B372EFAEC1B1}"/>
    <cellStyle name="Placeholder Data" xfId="55" xr:uid="{4EC3566B-4D15-1E4C-A893-6A923B2FCA92}"/>
    <cellStyle name="Table Header" xfId="1" xr:uid="{13587C19-EA50-488D-84F7-7E2E20679318}"/>
    <cellStyle name="Table Index" xfId="2" xr:uid="{E94AADE6-6DE4-4E30-ADB3-BBB185426671}"/>
    <cellStyle name="Table Sub-Header" xfId="4" xr:uid="{E6DE962F-309E-449D-AB36-9FD53AC7A115}"/>
    <cellStyle name="Table Value" xfId="3" xr:uid="{96588695-D2D5-4DE8-8EA4-3870B7FF2D45}"/>
    <cellStyle name="Title" xfId="11" builtinId="15" customBuiltin="1"/>
    <cellStyle name="Total" xfId="27" builtinId="25" customBuiltin="1"/>
    <cellStyle name="Warning Text" xfId="24" builtinId="11" customBuiltin="1"/>
  </cellStyles>
  <dxfs count="597">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FFCC"/>
        </patternFill>
      </fill>
    </dxf>
    <dxf>
      <fill>
        <patternFill>
          <bgColor rgb="FFFFFFCC"/>
        </patternFill>
      </fill>
    </dxf>
    <dxf>
      <fill>
        <patternFill>
          <bgColor rgb="FFFFFFCC"/>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b/>
        <i/>
        <color rgb="FFFF0000"/>
      </font>
    </dxf>
    <dxf>
      <font>
        <color theme="0" tint="-0.34998626667073579"/>
      </font>
      <fill>
        <patternFill>
          <bgColor theme="0" tint="-0.34998626667073579"/>
        </patternFill>
      </fill>
    </dxf>
    <dxf>
      <font>
        <color theme="0" tint="-0.34998626667073579"/>
      </font>
      <fill>
        <patternFill>
          <bgColor theme="0" tint="-0.34998626667073579"/>
        </patternFill>
      </fill>
    </dxf>
    <dxf>
      <font>
        <b/>
        <i/>
        <color rgb="FFFF0000"/>
      </font>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bgColor theme="0" tint="-0.34998626667073579"/>
        </patternFill>
      </fill>
    </dxf>
    <dxf>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4" tint="0.59996337778862885"/>
        </patternFill>
      </fill>
      <alignment horizontal="general" vertical="center" textRotation="0" wrapText="0" indent="0" justifyLastLine="0" shrinkToFit="0" readingOrder="0"/>
      <border diagonalUp="0" diagonalDown="0">
        <left style="thin">
          <color theme="0" tint="-0.499984740745262"/>
        </left>
        <right/>
        <top style="thin">
          <color theme="0" tint="-0.499984740745262"/>
        </top>
        <bottom/>
        <vertical/>
        <horizontal/>
      </border>
    </dxf>
    <dxf>
      <border outline="0">
        <top style="thin">
          <color theme="3"/>
        </top>
        <bottom style="thin">
          <color theme="0" tint="-0.499984740745262"/>
        </bottom>
      </border>
    </dxf>
    <dxf>
      <font>
        <b/>
        <i val="0"/>
        <strike val="0"/>
        <condense val="0"/>
        <extend val="0"/>
        <outline val="0"/>
        <shadow val="0"/>
        <u val="none"/>
        <vertAlign val="baseline"/>
        <sz val="10"/>
        <color theme="0"/>
        <name val="Arial"/>
        <family val="2"/>
        <scheme val="none"/>
      </font>
      <fill>
        <patternFill patternType="solid">
          <fgColor indexed="64"/>
          <bgColor theme="3"/>
        </patternFill>
      </fill>
      <alignment horizontal="center" vertical="center" textRotation="0" wrapText="0" indent="0" justifyLastLine="0" shrinkToFit="0" readingOrder="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font>
        <b val="0"/>
        <i val="0"/>
        <strike val="0"/>
        <condense val="0"/>
        <extend val="0"/>
        <outline val="0"/>
        <shadow val="0"/>
        <u val="none"/>
        <vertAlign val="baseline"/>
        <sz val="9"/>
        <color theme="1"/>
        <name val="Arial"/>
        <family val="2"/>
        <scheme val="none"/>
      </font>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1" indent="0" justifyLastLine="0" shrinkToFit="0" readingOrder="0"/>
      <border diagonalUp="0" diagonalDown="0">
        <left style="thin">
          <color theme="3"/>
        </left>
        <right style="thin">
          <color theme="3"/>
        </right>
        <top/>
        <bottom/>
      </border>
      <protection locked="1"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1" indent="0" justifyLastLine="0" shrinkToFit="0" readingOrder="0"/>
      <border diagonalUp="0" diagonalDown="0">
        <left style="thin">
          <color theme="3"/>
        </left>
        <right style="thin">
          <color theme="3"/>
        </right>
        <top/>
        <bottom/>
      </border>
      <protection locked="1"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1" hidden="0"/>
    </dxf>
    <dxf>
      <numFmt numFmtId="34" formatCode="_(&quot;$&quot;* #,##0.00_);_(&quot;$&quot;* \(#,##0.00\);_(&quot;$&quot;* &quot;-&quot;??_);_(@_)"/>
      <protection locked="1" hidden="0"/>
    </dxf>
    <dxf>
      <numFmt numFmtId="34" formatCode="_(&quot;$&quot;* #,##0.00_);_(&quot;$&quot;* \(#,##0.00\);_(&quot;$&quot;* &quot;-&quot;??_);_(@_)"/>
      <protection locked="1" hidden="0"/>
    </dxf>
    <dxf>
      <numFmt numFmtId="34" formatCode="_(&quot;$&quot;* #,##0.00_);_(&quot;$&quot;* \(#,##0.00\);_(&quot;$&quot;* &quot;-&quot;??_);_(@_)"/>
      <protection locked="1" hidden="0"/>
    </dxf>
    <dxf>
      <numFmt numFmtId="34" formatCode="_(&quot;$&quot;* #,##0.00_);_(&quot;$&quot;* \(#,##0.00\);_(&quot;$&quot;* &quot;-&quot;??_);_(@_)"/>
      <protection locked="1" hidden="0"/>
    </dxf>
    <dxf>
      <numFmt numFmtId="34" formatCode="_(&quot;$&quot;* #,##0.00_);_(&quot;$&quot;* \(#,##0.00\);_(&quot;$&quot;* &quot;-&quot;??_);_(@_)"/>
      <protection locked="1" hidden="0"/>
    </dxf>
    <dxf>
      <numFmt numFmtId="19" formatCode="m/d/yy"/>
      <protection locked="1" hidden="0"/>
    </dxf>
    <dxf>
      <border outline="0">
        <top style="thin">
          <color theme="3"/>
        </top>
        <bottom style="thin">
          <color indexed="64"/>
        </bottom>
      </border>
    </dxf>
    <dxf>
      <protection locked="1" hidden="0"/>
    </dxf>
    <dxf>
      <border outline="0">
        <bottom style="thin">
          <color theme="3"/>
        </bottom>
      </border>
    </dxf>
    <dxf>
      <alignment horizontal="center" vertical="center" textRotation="0" wrapText="1" indent="0" justifyLastLine="0" shrinkToFit="0" readingOrder="0"/>
      <border diagonalUp="0" diagonalDown="0">
        <left style="thin">
          <color theme="3"/>
        </left>
        <right style="thin">
          <color theme="3"/>
        </right>
        <top/>
        <bottom/>
      </border>
      <protection locked="1" hidden="0"/>
    </dxf>
    <dxf>
      <numFmt numFmtId="34" formatCode="_(&quot;$&quot;* #,##0.00_);_(&quot;$&quot;* \(#,##0.00\);_(&quot;$&quot;* &quot;-&quot;??_);_(@_)"/>
      <protection locked="1"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34" formatCode="_(&quot;$&quot;* #,##0.00_);_(&quot;$&quot;* \(#,##0.00\);_(&quot;$&quot;* &quot;-&quot;??_);_(@_)"/>
      <protection locked="0" hidden="0"/>
    </dxf>
    <dxf>
      <numFmt numFmtId="19" formatCode="m/d/yy"/>
      <protection locked="0" hidden="0"/>
    </dxf>
    <dxf>
      <border outline="0">
        <top style="thin">
          <color theme="3"/>
        </top>
        <bottom style="thin">
          <color indexed="64"/>
        </bottom>
      </border>
    </dxf>
    <dxf>
      <protection locked="0" hidden="0"/>
    </dxf>
    <dxf>
      <border outline="0">
        <bottom style="thin">
          <color theme="3"/>
        </bottom>
      </border>
    </dxf>
    <dxf>
      <alignment horizontal="center" vertical="center" textRotation="0" wrapText="1" indent="0" justifyLastLine="0" shrinkToFit="0" readingOrder="0"/>
      <border diagonalUp="0" diagonalDown="0">
        <left style="thin">
          <color theme="3"/>
        </left>
        <right style="thin">
          <color theme="3"/>
        </right>
        <top/>
        <bottom/>
      </border>
      <protection locked="1" hidden="0"/>
    </dxf>
    <dxf>
      <protection locked="0"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0" indent="0" justifyLastLine="0" shrinkToFit="0" readingOrder="0"/>
      <border diagonalUp="0" diagonalDown="0">
        <left style="thin">
          <color theme="3"/>
        </left>
        <right style="thin">
          <color theme="3"/>
        </right>
        <top/>
        <bottom/>
      </border>
      <protection locked="1" hidden="0"/>
    </dxf>
    <dxf>
      <numFmt numFmtId="34" formatCode="_(&quot;$&quot;* #,##0.00_);_(&quot;$&quot;* \(#,##0.00\);_(&quot;$&quot;* &quot;-&quot;??_);_(@_)"/>
      <protection locked="0" hidden="0"/>
    </dxf>
    <dxf>
      <numFmt numFmtId="34" formatCode="_(&quot;$&quot;* #,##0.00_);_(&quot;$&quot;* \(#,##0.00\);_(&quot;$&quot;* &quot;-&quot;??_);_(@_)"/>
      <protection locked="0" hidden="0"/>
    </dxf>
    <dxf>
      <border diagonalUp="0" diagonalDown="0">
        <left style="thin">
          <color theme="0" tint="-0.499984740745262"/>
        </left>
        <right/>
        <top style="thin">
          <color theme="0" tint="-0.499984740745262"/>
        </top>
        <bottom style="thin">
          <color theme="0" tint="-0.499984740745262"/>
        </bottom>
        <vertical/>
        <horizontal/>
      </border>
      <protection locked="1" hidden="0"/>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0" indent="0" justifyLastLine="0" shrinkToFit="0" readingOrder="0"/>
      <border diagonalUp="0" diagonalDown="0">
        <left style="thin">
          <color theme="3"/>
        </left>
        <right style="thin">
          <color theme="3"/>
        </right>
        <top/>
        <bottom/>
      </border>
      <protection locked="1" hidden="0"/>
    </dxf>
    <dxf>
      <font>
        <b val="0"/>
        <i val="0"/>
        <strike val="0"/>
        <condense val="0"/>
        <extend val="0"/>
        <outline val="0"/>
        <shadow val="0"/>
        <u val="none"/>
        <vertAlign val="baseline"/>
        <sz val="9"/>
        <color auto="1"/>
        <name val="Aptos Narrow"/>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9"/>
        <color auto="1"/>
        <name val="Aptos Narrow"/>
        <family val="2"/>
        <scheme val="minor"/>
      </font>
      <numFmt numFmtId="2" formatCode="0.00"/>
      <fill>
        <patternFill patternType="solid">
          <fgColor indexed="64"/>
          <bgColor rgb="FFFFFFCC"/>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9"/>
        <color auto="1"/>
        <name val="Aptos Narrow"/>
        <family val="2"/>
        <scheme val="minor"/>
      </font>
      <numFmt numFmtId="34" formatCode="_(&quot;$&quot;* #,##0.00_);_(&quot;$&quot;* \(#,##0.00\);_(&quot;$&quot;* &quot;-&quot;??_);_(@_)"/>
      <fill>
        <patternFill patternType="solid">
          <fgColor indexed="64"/>
          <bgColor rgb="FFFFFFCC"/>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1" indent="0" justifyLastLine="0" shrinkToFit="0" readingOrder="0"/>
      <border diagonalUp="0" diagonalDown="0">
        <left style="thin">
          <color theme="3"/>
        </left>
        <right style="thin">
          <color theme="3"/>
        </right>
        <top/>
        <bottom/>
      </border>
      <protection locked="1" hidden="0"/>
    </dxf>
    <dxf>
      <numFmt numFmtId="34" formatCode="_(&quot;$&quot;* #,##0.00_);_(&quot;$&quot;* \(#,##0.00\);_(&quot;$&quot;* &quot;-&quot;??_);_(@_)"/>
      <protection locked="1" hidden="0"/>
    </dxf>
    <dxf>
      <numFmt numFmtId="34" formatCode="_(&quot;$&quot;* #,##0.00_);_(&quot;$&quot;* \(#,##0.00\);_(&quot;$&quot;* &quot;-&quot;??_);_(@_)"/>
      <protection locked="0" hidden="0"/>
    </dxf>
    <dxf>
      <numFmt numFmtId="2" formatCode="0.00"/>
      <protection locked="0" hidden="0"/>
    </dxf>
    <dxf>
      <numFmt numFmtId="34" formatCode="_(&quot;$&quot;* #,##0.00_);_(&quot;$&quot;* \(#,##0.00\);_(&quot;$&quot;* &quot;-&quot;??_);_(@_)"/>
      <protection locked="1" hidden="0"/>
    </dxf>
    <dxf>
      <numFmt numFmtId="34" formatCode="_(&quot;$&quot;* #,##0.00_);_(&quot;$&quot;* \(#,##0.00\);_(&quot;$&quot;* &quot;-&quot;??_);_(@_)"/>
      <protection locked="0" hidden="0"/>
    </dxf>
    <dxf>
      <numFmt numFmtId="2" formatCode="0.00"/>
      <protection locked="0" hidden="0"/>
    </dxf>
    <dxf>
      <font>
        <b val="0"/>
        <i val="0"/>
        <strike val="0"/>
        <condense val="0"/>
        <extend val="0"/>
        <outline val="0"/>
        <shadow val="0"/>
        <u val="none"/>
        <vertAlign val="baseline"/>
        <sz val="9"/>
        <color theme="1"/>
        <name val="Arial"/>
        <family val="2"/>
        <scheme val="none"/>
      </font>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1" indent="0" justifyLastLine="0" shrinkToFit="0" readingOrder="0"/>
      <border diagonalUp="0" diagonalDown="0">
        <left style="thin">
          <color theme="3"/>
        </left>
        <right style="thin">
          <color theme="3"/>
        </right>
        <top/>
        <bottom/>
      </border>
      <protection locked="1" hidden="0"/>
    </dxf>
    <dxf>
      <font>
        <b val="0"/>
        <i val="0"/>
        <strike val="0"/>
        <condense val="0"/>
        <extend val="0"/>
        <outline val="0"/>
        <shadow val="0"/>
        <u val="none"/>
        <vertAlign val="baseline"/>
        <sz val="9"/>
        <color auto="1"/>
        <name val="Aptos Narrow"/>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9"/>
        <color auto="1"/>
        <name val="Aptos Narrow"/>
        <family val="2"/>
        <scheme val="minor"/>
      </font>
      <numFmt numFmtId="2" formatCode="0.00"/>
      <fill>
        <patternFill patternType="solid">
          <fgColor indexed="64"/>
          <bgColor rgb="FFFFFFCC"/>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9"/>
        <color auto="1"/>
        <name val="Aptos Narrow"/>
        <family val="2"/>
        <scheme val="minor"/>
      </font>
      <numFmt numFmtId="34" formatCode="_(&quot;$&quot;* #,##0.00_);_(&quot;$&quot;* \(#,##0.00\);_(&quot;$&quot;* &quot;-&quot;??_);_(@_)"/>
      <fill>
        <patternFill patternType="solid">
          <fgColor indexed="64"/>
          <bgColor rgb="FFFFFFCC"/>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1" indent="0" justifyLastLine="0" shrinkToFit="0" readingOrder="0"/>
      <border diagonalUp="0" diagonalDown="0">
        <left style="thin">
          <color theme="3"/>
        </left>
        <right style="thin">
          <color theme="3"/>
        </right>
        <top/>
        <bottom/>
      </border>
      <protection locked="1" hidden="0"/>
    </dxf>
    <dxf>
      <font>
        <b val="0"/>
        <i val="0"/>
        <strike val="0"/>
        <condense val="0"/>
        <extend val="0"/>
        <outline val="0"/>
        <shadow val="0"/>
        <u val="none"/>
        <vertAlign val="baseline"/>
        <sz val="9"/>
        <color auto="1"/>
        <name val="Aptos Narrow"/>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9"/>
        <color auto="1"/>
        <name val="Aptos Narrow"/>
        <family val="2"/>
        <scheme val="minor"/>
      </font>
      <fill>
        <patternFill patternType="solid">
          <fgColor indexed="64"/>
          <bgColor rgb="FFFFFFCC"/>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9"/>
        <color auto="1"/>
        <name val="Aptos Narrow"/>
        <family val="2"/>
        <scheme val="minor"/>
      </font>
      <numFmt numFmtId="2" formatCode="0.00"/>
      <fill>
        <patternFill patternType="solid">
          <fgColor indexed="64"/>
          <bgColor rgb="FFFFFFCC"/>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9"/>
        <color auto="1"/>
        <name val="Aptos Narrow"/>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9"/>
        <color auto="1"/>
        <name val="Aptos Narrow"/>
        <family val="2"/>
        <scheme val="minor"/>
      </font>
      <fill>
        <patternFill patternType="solid">
          <fgColor indexed="64"/>
          <bgColor rgb="FFFFFFCC"/>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numFmt numFmtId="2" formatCode="0.0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1" indent="0" justifyLastLine="0" shrinkToFit="0" readingOrder="0"/>
      <border diagonalUp="0" diagonalDown="0">
        <left style="thin">
          <color theme="3"/>
        </left>
        <right style="thin">
          <color theme="3"/>
        </right>
        <top/>
        <bottom/>
      </border>
      <protection locked="1" hidden="0"/>
    </dxf>
    <dxf>
      <font>
        <b val="0"/>
        <i val="0"/>
        <strike val="0"/>
        <condense val="0"/>
        <extend val="0"/>
        <outline val="0"/>
        <shadow val="0"/>
        <u val="none"/>
        <vertAlign val="baseline"/>
        <sz val="9"/>
        <color auto="1"/>
        <name val="Aptos Narrow"/>
        <family val="2"/>
        <scheme val="minor"/>
      </font>
      <numFmt numFmtId="14" formatCode="0.00%"/>
      <fill>
        <patternFill patternType="solid">
          <fgColor indexed="64"/>
          <bgColor rgb="FFFFFFCC"/>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9"/>
        <color auto="1"/>
        <name val="Aptos Narrow"/>
        <family val="2"/>
        <scheme val="minor"/>
      </font>
      <numFmt numFmtId="14" formatCode="0.00%"/>
      <fill>
        <patternFill patternType="solid">
          <fgColor indexed="64"/>
          <bgColor rgb="FFFFFFCC"/>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font>
        <b val="0"/>
        <i val="0"/>
        <strike val="0"/>
        <condense val="0"/>
        <extend val="0"/>
        <outline val="0"/>
        <shadow val="0"/>
        <u val="none"/>
        <vertAlign val="baseline"/>
        <sz val="9"/>
        <color auto="1"/>
        <name val="Aptos Narrow"/>
        <family val="2"/>
        <scheme val="minor"/>
      </font>
      <fill>
        <patternFill patternType="solid">
          <fgColor indexed="64"/>
          <bgColor rgb="FFFFFFCC"/>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0" hidden="0"/>
    </dxf>
    <dxf>
      <protection locked="1" hidden="0"/>
    </dxf>
    <dxf>
      <border outline="0">
        <top style="thin">
          <color theme="0" tint="-0.499984740745262"/>
        </top>
      </border>
    </dxf>
    <dxf>
      <border outline="0">
        <top style="thin">
          <color theme="3"/>
        </top>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0" formatCode="General"/>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0" formatCode="General"/>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2" formatCode="0.00"/>
      <protection locked="0" hidden="0"/>
    </dxf>
    <dxf>
      <numFmt numFmtId="2" formatCode="0.0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2" formatCode="0.00"/>
      <protection locked="0" hidden="0"/>
    </dxf>
    <dxf>
      <numFmt numFmtId="2" formatCode="0.0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0" formatCode="General"/>
      <alignment horizontal="left" vertical="center" textRotation="0" wrapText="0" indent="0" justifyLastLine="0" shrinkToFit="0" readingOrder="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0" formatCode="General"/>
      <alignment horizontal="left" vertical="center" textRotation="0" wrapText="0" indent="0" justifyLastLine="0" shrinkToFit="0" readingOrder="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1"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2" formatCode="0.0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2" formatCode="0.00"/>
      <border diagonalUp="0" diagonalDown="0">
        <left style="thin">
          <color theme="0" tint="-0.499984740745262"/>
        </left>
        <right/>
        <top style="thin">
          <color theme="0" tint="-0.499984740745262"/>
        </top>
        <bottom style="thin">
          <color theme="0" tint="-0.499984740745262"/>
        </bottom>
        <vertical/>
        <horizontal/>
      </border>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border diagonalUp="0" diagonalDown="0">
        <left/>
        <right style="thin">
          <color theme="0" tint="-0.499984740745262"/>
        </right>
        <top style="thin">
          <color theme="0" tint="-0.499984740745262"/>
        </top>
        <bottom style="thin">
          <color theme="0" tint="-0.499984740745262"/>
        </bottom>
        <vertical/>
        <horizontal/>
      </border>
      <protection locked="1" hidden="0"/>
    </dxf>
    <dxf>
      <border outline="0">
        <top style="thin">
          <color theme="0" tint="-0.499984740745262"/>
        </top>
      </border>
    </dxf>
    <dxf>
      <border outline="0">
        <left style="thin">
          <color theme="0" tint="-0.499984740745262"/>
        </left>
        <right style="thin">
          <color theme="0" tint="-0.499984740745262"/>
        </right>
        <top style="thin">
          <color theme="0" tint="-0.499984740745262"/>
        </top>
        <bottom style="thin">
          <color theme="0" tint="-0.499984740745262"/>
        </bottom>
      </border>
    </dxf>
    <dxf>
      <protection locked="1" hidden="0"/>
    </dxf>
    <dxf>
      <border outline="0">
        <bottom style="thin">
          <color theme="0" tint="-0.499984740745262"/>
        </bottom>
      </border>
    </dxf>
    <dxf>
      <alignment horizontal="center" vertical="center" textRotation="0" wrapText="0" indent="0" justifyLastLine="0" shrinkToFit="0" readingOrder="0"/>
      <border diagonalUp="0" diagonalDown="0">
        <left style="thin">
          <color theme="0" tint="-0.499984740745262"/>
        </left>
        <right style="thin">
          <color theme="0" tint="-0.499984740745262"/>
        </right>
        <top/>
        <bottom/>
      </border>
      <protection locked="1" hidden="0"/>
    </dxf>
    <dxf>
      <numFmt numFmtId="2" formatCode="0.00"/>
      <border diagonalUp="0" diagonalDown="0">
        <left style="thin">
          <color theme="0" tint="-0.499984740745262"/>
        </left>
        <right/>
        <top style="thin">
          <color theme="0" tint="-0.499984740745262"/>
        </top>
        <bottom style="thin">
          <color theme="0" tint="-0.499984740745262"/>
        </bottom>
        <vertical/>
        <horizontal/>
      </border>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border diagonalUp="0" diagonalDown="0">
        <left/>
        <right style="thin">
          <color theme="0" tint="-0.499984740745262"/>
        </right>
        <top style="thin">
          <color theme="0" tint="-0.499984740745262"/>
        </top>
        <bottom style="thin">
          <color theme="0" tint="-0.499984740745262"/>
        </bottom>
        <vertical/>
        <horizontal/>
      </border>
      <protection locked="1" hidden="0"/>
    </dxf>
    <dxf>
      <border outline="0">
        <top style="thin">
          <color theme="0" tint="-0.499984740745262"/>
        </top>
      </border>
    </dxf>
    <dxf>
      <border outline="0">
        <left style="thin">
          <color theme="0" tint="-0.499984740745262"/>
        </left>
        <right style="thin">
          <color theme="0" tint="-0.499984740745262"/>
        </right>
        <top style="thin">
          <color theme="0" tint="-0.499984740745262"/>
        </top>
        <bottom style="thin">
          <color theme="0" tint="-0.499984740745262"/>
        </bottom>
      </border>
    </dxf>
    <dxf>
      <protection locked="1" hidden="0"/>
    </dxf>
    <dxf>
      <border outline="0">
        <bottom style="thin">
          <color theme="0" tint="-0.499984740745262"/>
        </bottom>
      </border>
    </dxf>
    <dxf>
      <alignment horizontal="center" vertical="center" textRotation="0" wrapText="0" indent="0" justifyLastLine="0" shrinkToFit="0" readingOrder="0"/>
      <border diagonalUp="0" diagonalDown="0">
        <left style="thin">
          <color theme="0" tint="-0.499984740745262"/>
        </left>
        <right style="thin">
          <color theme="0" tint="-0.499984740745262"/>
        </right>
        <top/>
        <bottom/>
      </border>
      <protection locked="1" hidden="0"/>
    </dxf>
    <dxf>
      <numFmt numFmtId="1" formatCode="0"/>
      <protection locked="0" hidden="0"/>
    </dxf>
    <dxf>
      <numFmt numFmtId="1" formatCode="0"/>
      <protection locked="0" hidden="0"/>
    </dxf>
    <dxf>
      <numFmt numFmtId="0" formatCode="General"/>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1" indent="0" justifyLastLine="0" shrinkToFit="0" readingOrder="0"/>
      <border diagonalUp="0" diagonalDown="0">
        <left style="thin">
          <color theme="3"/>
        </left>
        <right style="thin">
          <color theme="3"/>
        </right>
        <top/>
        <bottom/>
      </border>
      <protection locked="1" hidden="0"/>
    </dxf>
    <dxf>
      <numFmt numFmtId="1" formatCode="0"/>
      <protection locked="0" hidden="0"/>
    </dxf>
    <dxf>
      <numFmt numFmtId="1" formatCode="0"/>
      <protection locked="0" hidden="0"/>
    </dxf>
    <dxf>
      <numFmt numFmtId="0" formatCode="General"/>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1" indent="0" justifyLastLine="0" shrinkToFit="0" readingOrder="0"/>
      <border diagonalUp="0" diagonalDown="0">
        <left style="thin">
          <color theme="3"/>
        </left>
        <right style="thin">
          <color theme="3"/>
        </right>
        <top/>
        <bottom/>
      </border>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0" formatCode="General"/>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2" formatCode="0.0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2" formatCode="0.00"/>
      <alignment horizontal="left" vertical="center" textRotation="0" wrapText="0" indent="0" justifyLastLine="0" shrinkToFit="0" readingOrder="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2" formatCode="0.00"/>
      <alignment horizontal="left" vertical="center" textRotation="0" wrapText="0" indent="0" justifyLastLine="0" shrinkToFit="0" readingOrder="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2" formatCode="0.00"/>
      <border diagonalUp="0" diagonalDown="0">
        <left style="thin">
          <color theme="0" tint="-0.499984740745262"/>
        </left>
        <right style="thin">
          <color indexed="64"/>
        </right>
        <top style="thin">
          <color theme="0" tint="-0.499984740745262"/>
        </top>
        <bottom style="thin">
          <color theme="0" tint="-0.499984740745262"/>
        </bottom>
        <vertical/>
        <horizontal/>
      </border>
      <protection locked="1" hidden="0"/>
    </dxf>
    <dxf>
      <numFmt numFmtId="2" formatCode="0.00"/>
      <border diagonalUp="0" diagonalDown="0">
        <left style="medium">
          <color indexed="64"/>
        </left>
        <right style="thin">
          <color theme="0" tint="-0.499984740745262"/>
        </right>
        <top style="thin">
          <color theme="0" tint="-0.499984740745262"/>
        </top>
        <bottom style="thin">
          <color theme="0" tint="-0.499984740745262"/>
        </bottom>
        <vertical/>
        <horizontal/>
      </border>
      <protection locked="1" hidden="0"/>
    </dxf>
    <dxf>
      <numFmt numFmtId="2" formatCode="0.00"/>
      <border diagonalUp="0" diagonalDown="0">
        <left style="thin">
          <color theme="0" tint="-0.499984740745262"/>
        </left>
        <right style="medium">
          <color indexed="64"/>
        </right>
        <top style="thin">
          <color theme="0" tint="-0.499984740745262"/>
        </top>
        <bottom style="thin">
          <color theme="0" tint="-0.499984740745262"/>
        </bottom>
        <vertical/>
        <horizontal/>
      </border>
      <protection locked="1" hidden="0"/>
    </dxf>
    <dxf>
      <numFmt numFmtId="2" formatCode="0.00"/>
      <alignment horizontal="left" vertical="center" textRotation="0" wrapText="0" indent="0" justifyLastLine="0" shrinkToFit="0" readingOrder="0"/>
      <border diagonalUp="0" diagonalDown="0">
        <left style="thin">
          <color indexed="64"/>
        </left>
        <right style="thin">
          <color theme="0" tint="-0.499984740745262"/>
        </right>
        <top style="thin">
          <color theme="0" tint="-0.499984740745262"/>
        </top>
        <bottom style="thin">
          <color theme="0" tint="-0.499984740745262"/>
        </bottom>
        <vertical/>
        <horizontal/>
      </border>
      <protection locked="1" hidden="0"/>
    </dxf>
    <dxf>
      <border diagonalUp="0" diagonalDown="0">
        <left style="thin">
          <color theme="0" tint="-0.499984740745262"/>
        </left>
        <right/>
        <top style="thin">
          <color theme="0" tint="-0.499984740745262"/>
        </top>
        <bottom style="thin">
          <color theme="0" tint="-0.499984740745262"/>
        </bottom>
        <vertical/>
        <horizontal/>
      </border>
      <protection locked="1" hidden="0"/>
    </dxf>
    <dxf>
      <border outline="0">
        <bottom style="thin">
          <color theme="0" tint="-0.499984740745262"/>
        </bottom>
      </border>
    </dxf>
    <dxf>
      <protection locked="1" hidden="0"/>
    </dxf>
    <dxf>
      <protection locked="1" hidden="0"/>
    </dxf>
    <dxf>
      <numFmt numFmtId="0" formatCode="General"/>
      <alignment horizontal="left" vertical="center" textRotation="0" wrapText="0" indent="0" justifyLastLine="0" shrinkToFit="0" readingOrder="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2" formatCode="0.00"/>
      <alignment horizontal="left" vertical="center" textRotation="0" wrapText="0" indent="0" justifyLastLine="0" shrinkToFit="0" readingOrder="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0" formatCode="General"/>
      <alignment horizontal="left" vertical="center" textRotation="0" wrapText="0" indent="0" justifyLastLine="0" shrinkToFit="0" readingOrder="0"/>
      <protection locked="0" hidden="0"/>
    </dxf>
    <dxf>
      <alignment horizontal="general" vertical="center" textRotation="0" wrapText="1" indent="0" justifyLastLine="0" shrinkToFit="0" readingOrder="0"/>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numFmt numFmtId="0" formatCode="General"/>
      <alignment horizontal="left" vertical="center" textRotation="0" wrapText="0" indent="0" justifyLastLine="0" shrinkToFit="0" readingOrder="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alignment horizontal="left" vertical="center" textRotation="0" wrapText="0" indent="0" justifyLastLine="0" shrinkToFit="0" readingOrder="0"/>
      <protection locked="0"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protection locked="1" hidden="0"/>
    </dxf>
    <dxf>
      <protection locked="1" hidden="0"/>
    </dxf>
    <dxf>
      <font>
        <b val="0"/>
        <i val="0"/>
        <strike val="0"/>
        <condense val="0"/>
        <extend val="0"/>
        <outline val="0"/>
        <shadow val="0"/>
        <u val="none"/>
        <vertAlign val="baseline"/>
        <sz val="9"/>
        <color theme="1"/>
        <name val="Arial"/>
        <family val="2"/>
        <scheme val="none"/>
      </font>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alignment horizontal="center" vertical="center" textRotation="0" wrapText="0" indent="0" justifyLastLine="0" shrinkToFit="0" readingOrder="0"/>
      <border diagonalUp="0" diagonalDown="0">
        <left style="thin">
          <color theme="3"/>
        </left>
        <right style="thin">
          <color theme="3"/>
        </right>
        <top/>
        <bottom/>
      </border>
      <protection locked="1" hidden="0"/>
    </dxf>
    <dxf>
      <alignment horizontal="left" vertical="center" textRotation="0" wrapText="0" indent="0" justifyLastLine="0" shrinkToFit="0" readingOrder="0"/>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1" hidden="0"/>
    </dxf>
    <dxf>
      <border diagonalUp="0" diagonalDown="0">
        <left style="thin">
          <color theme="0" tint="-0.499984740745262"/>
        </left>
        <right/>
        <top style="thin">
          <color theme="0" tint="-0.499984740745262"/>
        </top>
        <bottom style="thin">
          <color theme="0" tint="-0.499984740745262"/>
        </bottom>
        <vertical/>
        <horizontal/>
      </border>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border diagonalUp="0" diagonalDown="0">
        <left style="thin">
          <color theme="3"/>
        </left>
        <right style="thin">
          <color theme="3"/>
        </right>
        <top/>
        <bottom/>
      </border>
      <protection locked="1" hidden="0"/>
    </dxf>
    <dxf>
      <alignment horizontal="left" vertical="center" textRotation="0" wrapText="0" indent="0" justifyLastLine="0" shrinkToFit="0" readingOrder="0"/>
      <protection locked="0" hidden="0"/>
    </dxf>
    <dxf>
      <fill>
        <patternFill patternType="solid">
          <fgColor indexed="64"/>
          <bgColor theme="7" tint="0.79998168889431442"/>
        </patternFill>
      </fill>
      <alignment horizontal="left" vertical="center" textRotation="0" wrapText="0" indent="0" justifyLastLine="0" shrinkToFit="0" readingOrder="0"/>
      <protection locked="1" hidden="0"/>
    </dxf>
    <dxf>
      <protection locked="1" hidden="0"/>
    </dxf>
    <dxf>
      <border outline="0">
        <top style="thin">
          <color theme="0" tint="-0.499984740745262"/>
        </top>
      </border>
    </dxf>
    <dxf>
      <border outline="0">
        <top style="thin">
          <color theme="3"/>
        </top>
        <bottom style="thin">
          <color theme="0" tint="-0.499984740745262"/>
        </bottom>
      </border>
    </dxf>
    <dxf>
      <protection locked="1" hidden="0"/>
    </dxf>
    <dxf>
      <border outline="0">
        <bottom style="thin">
          <color theme="3"/>
        </bottom>
      </border>
    </dxf>
    <dxf>
      <border diagonalUp="0" diagonalDown="0">
        <left style="thin">
          <color theme="3"/>
        </left>
        <right style="thin">
          <color theme="3"/>
        </right>
        <top/>
        <bottom/>
      </border>
      <protection locked="1" hidden="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9DE0EC88-2030-4FA3-81F1-541FB30632DE}">
      <tableStyleElement type="wholeTable" dxfId="596"/>
      <tableStyleElement type="headerRow" dxfId="595"/>
    </tableStyle>
  </tableStyles>
  <colors>
    <mruColors>
      <color rgb="FFFFFFCC"/>
      <color rgb="FFE85F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xdr:col>
      <xdr:colOff>1098914</xdr:colOff>
      <xdr:row>10</xdr:row>
      <xdr:rowOff>38101</xdr:rowOff>
    </xdr:to>
    <xdr:pic>
      <xdr:nvPicPr>
        <xdr:cNvPr id="2" name="Graphic 1">
          <a:extLst>
            <a:ext uri="{FF2B5EF4-FFF2-40B4-BE49-F238E27FC236}">
              <a16:creationId xmlns:a16="http://schemas.microsoft.com/office/drawing/2014/main" id="{540A7F0D-C5C1-F349-823F-8309889EA86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98500" y="1066800"/>
          <a:ext cx="4616814" cy="80010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A2F1E8-8289-934F-AC27-0B63E0C3786B}" name="Bidder_Form_Checklist" displayName="Bidder_Form_Checklist" ref="B3:D11" totalsRowShown="0" headerRowDxfId="594" dataDxfId="592" headerRowBorderDxfId="593" tableBorderDxfId="591" totalsRowBorderDxfId="590" headerRowCellStyle="Table Header">
  <tableColumns count="3">
    <tableColumn id="1" xr3:uid="{F6B66044-D496-B849-BB97-D9D00AA6BEF4}" name="Bidder Form Checklist" dataDxfId="589" dataCellStyle="Table Index"/>
    <tableColumn id="2" xr3:uid="{8877B7BD-A628-104F-B113-FCAA1CCEDE70}" name="Form Tab" dataDxfId="588" dataCellStyle="Calculation"/>
    <tableColumn id="3" xr3:uid="{FFAF1053-84A9-8C46-A841-209C12E5415A}" name="Completed?" dataDxfId="587" dataCellStyle="Dropdown Inpu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9D27028-A44A-384B-888F-CD5ADB6F7224}" name="Bidder_Attachments_Checklist" displayName="Bidder_Attachments_Checklist" ref="B15:D31" totalsRowShown="0" headerRowDxfId="586" dataDxfId="584" headerRowBorderDxfId="585" tableBorderDxfId="583" totalsRowBorderDxfId="582" headerRowCellStyle="Table Header">
  <tableColumns count="3">
    <tableColumn id="1" xr3:uid="{C1DDF057-3A59-8941-8800-1E6BA0183CA7}" name="Bidder Attachments Checklist" dataDxfId="581" dataCellStyle="Table Index"/>
    <tableColumn id="2" xr3:uid="{F8B58796-1AEB-2B42-AF30-5E47D2A457FA}" name="Attachment Name" dataDxfId="580" dataCellStyle="Calculation"/>
    <tableColumn id="3" xr3:uid="{A62668DF-2A4E-794D-86E4-C5E15FA6F43A}" name="Completed?" dataDxfId="579" dataCellStyle="Dropdown Inpu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4F7C438-DA91-4749-BE5E-62062C8E57B1}" name="COMPANY_INFORMATION" displayName="COMPANY_INFORMATION" ref="B3:C26" totalsRowShown="0" headerRowDxfId="578" dataDxfId="576" headerRowBorderDxfId="577" tableBorderDxfId="575" totalsRowBorderDxfId="574" headerRowCellStyle="Table Header">
  <autoFilter ref="B3:C26" xr:uid="{44F7C438-DA91-4749-BE5E-62062C8E57B1}">
    <filterColumn colId="0" hiddenButton="1"/>
    <filterColumn colId="1" hiddenButton="1"/>
  </autoFilter>
  <tableColumns count="2">
    <tableColumn id="1" xr3:uid="{E7ED208D-D19C-FE4E-911A-353D2D057535}" name="General Information" dataDxfId="573" dataCellStyle="Table Index"/>
    <tableColumn id="2" xr3:uid="{DF20DAD3-712E-5441-AAAD-5024980F7E85}" name="Details / Response" dataDxfId="57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121C676-AE58-9748-9962-E139B98B2837}" name="Project_Information" displayName="Project_Information" ref="B3:C11" totalsRowShown="0" headerRowDxfId="571" dataDxfId="569" headerRowBorderDxfId="570" tableBorderDxfId="568" totalsRowBorderDxfId="567">
  <autoFilter ref="B3:C11" xr:uid="{8121C676-AE58-9748-9962-E139B98B2837}">
    <filterColumn colId="0" hiddenButton="1"/>
    <filterColumn colId="1" hiddenButton="1"/>
  </autoFilter>
  <tableColumns count="2">
    <tableColumn id="1" xr3:uid="{69D7FA76-D82E-8941-952B-E0130E1D3996}" name="Project Information" dataDxfId="566" dataCellStyle="Table Index"/>
    <tableColumn id="2" xr3:uid="{45710F59-2AE5-2643-8F22-2A6E050DBAE9}" name="Details / Response" dataDxfId="565" dataCellStyle="Dropdown Input"/>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F2E17C7-F198-F344-AE7B-627BA59CE08C}" name="Project_Location" displayName="Project_Location" ref="B13:C21" totalsRowShown="0" headerRowDxfId="564" dataDxfId="562" headerRowBorderDxfId="563" tableBorderDxfId="561" totalsRowBorderDxfId="560">
  <autoFilter ref="B13:C21" xr:uid="{FF2E17C7-F198-F344-AE7B-627BA59CE08C}">
    <filterColumn colId="0" hiddenButton="1"/>
    <filterColumn colId="1" hiddenButton="1"/>
  </autoFilter>
  <tableColumns count="2">
    <tableColumn id="1" xr3:uid="{AEDB42CC-EC00-4745-943D-867B099F2CB5}" name="Project Location and Interconnection" dataDxfId="559" dataCellStyle="Table Index"/>
    <tableColumn id="2" xr3:uid="{0D752741-A9FE-1A4D-8306-F992D7D9444F}" name="Details / Response" dataDxfId="55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4C6D509-838B-8D49-98FC-0E244CD0A088}" name="Primary_Technology_Details" displayName="Primary_Technology_Details" ref="B23:C34" totalsRowShown="0" headerRowDxfId="557" dataDxfId="555" headerRowBorderDxfId="556" tableBorderDxfId="554" totalsRowBorderDxfId="553">
  <autoFilter ref="B23:C34" xr:uid="{24C6D509-838B-8D49-98FC-0E244CD0A088}">
    <filterColumn colId="0" hiddenButton="1"/>
    <filterColumn colId="1" hiddenButton="1"/>
  </autoFilter>
  <tableColumns count="2">
    <tableColumn id="1" xr3:uid="{ADB24323-F25B-BD43-BA86-A280351E3317}" name="Primary Project Technology Details" dataDxfId="552" dataCellStyle="Table Index"/>
    <tableColumn id="2" xr3:uid="{84191A1C-D733-5041-90D1-618137DE5B47}" name="Details / Response" dataDxfId="55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A46D9C9-D6BE-4045-82C0-756C714F6983}" name="Secondary_Technology_Details" displayName="Secondary_Technology_Details" ref="B36:C47" totalsRowShown="0" headerRowDxfId="550" dataDxfId="548" headerRowBorderDxfId="549" tableBorderDxfId="547" totalsRowBorderDxfId="546">
  <autoFilter ref="B36:C47" xr:uid="{4A46D9C9-D6BE-4045-82C0-756C714F6983}">
    <filterColumn colId="0" hiddenButton="1"/>
    <filterColumn colId="1" hiddenButton="1"/>
  </autoFilter>
  <tableColumns count="2">
    <tableColumn id="1" xr3:uid="{C6D49EAD-A5C4-654D-9130-035639C2BF0D}" name="Secondary Project Technology Details (if applicable)" dataDxfId="545" dataCellStyle="Table Index"/>
    <tableColumn id="2" xr3:uid="{E161F23E-E5B5-AB4B-BFE1-071A6DCD3A62}" name="Details / Response" dataDxfId="544"/>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9A393-7A84-1B42-8C50-DAD8AA1A9372}" name="Mutually_Exclusive_IDs" displayName="Mutually_Exclusive_IDs" ref="B50:C70" totalsRowShown="0" headerRowDxfId="543" dataDxfId="541" headerRowBorderDxfId="542" tableBorderDxfId="540" totalsRowBorderDxfId="539">
  <autoFilter ref="B50:C70" xr:uid="{34F9A393-7A84-1B42-8C50-DAD8AA1A9372}">
    <filterColumn colId="0" hiddenButton="1"/>
    <filterColumn colId="1" hiddenButton="1"/>
  </autoFilter>
  <tableColumns count="2">
    <tableColumn id="1" xr3:uid="{EBBC3C8C-3B38-CC44-8AED-8B9E83A3E566}" name="Mutually Exclusive Proposal IDs" dataDxfId="538" dataCellStyle="Table Index"/>
    <tableColumn id="2" xr3:uid="{4948D362-6531-4A42-8D4C-A9921738A647}" name="Details / Response" dataDxfId="537" dataCellStyle="Input"/>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B14CF83-A6C4-4044-8C57-3A342C3C92D6}" name="Financial_Information" displayName="Financial_Information" ref="B3:C9" totalsRowShown="0" headerRowDxfId="536" dataDxfId="534" headerRowBorderDxfId="535" tableBorderDxfId="533" totalsRowBorderDxfId="532">
  <autoFilter ref="B3:C9" xr:uid="{5B14CF83-A6C4-4044-8C57-3A342C3C92D6}">
    <filterColumn colId="0" hiddenButton="1"/>
    <filterColumn colId="1" hiddenButton="1"/>
  </autoFilter>
  <tableColumns count="2">
    <tableColumn id="1" xr3:uid="{C0F269DD-BB3D-6F4C-B66C-165AEED9C9E5}" name="Project Information" dataDxfId="531" dataCellStyle="Table Index"/>
    <tableColumn id="2" xr3:uid="{49237699-9633-074E-9D1A-910D3CA2DBE9}" name="Details / Response" dataDxfId="530" dataCellStyle="Input"/>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5AEA71-CF93-5A43-A6D3-78D435CD866C}" name="Thermal_General_Info" displayName="Thermal_General_Info" ref="B3:C23" totalsRowShown="0" headerRowDxfId="529" dataDxfId="527" headerRowBorderDxfId="528" tableBorderDxfId="526" totalsRowBorderDxfId="525">
  <autoFilter ref="B3:C23" xr:uid="{C45AEA71-CF93-5A43-A6D3-78D435CD866C}">
    <filterColumn colId="0" hiddenButton="1"/>
    <filterColumn colId="1" hiddenButton="1"/>
  </autoFilter>
  <tableColumns count="2">
    <tableColumn id="1" xr3:uid="{CD358B16-21D1-5D49-B23D-28ADB7747891}" name="General Resource Information" dataDxfId="524" dataCellStyle="Table Index"/>
    <tableColumn id="2" xr3:uid="{AD95C708-8E4B-DB49-AB4A-E81C505F5B31}" name="Details / Response" dataDxfId="523"/>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7DFD0FD-FB4B-0F45-A60B-8E0209502B11}" name="GSU_Details" displayName="GSU_Details" ref="B25:C30" totalsRowShown="0" headerRowDxfId="522" dataDxfId="520" headerRowBorderDxfId="521" tableBorderDxfId="519" totalsRowBorderDxfId="518">
  <autoFilter ref="B25:C30" xr:uid="{F7DFD0FD-FB4B-0F45-A60B-8E0209502B11}">
    <filterColumn colId="0" hiddenButton="1"/>
    <filterColumn colId="1" hiddenButton="1"/>
  </autoFilter>
  <tableColumns count="2">
    <tableColumn id="1" xr3:uid="{51216413-F6EF-0F46-868C-8AC44C39AAAA}" name="Generator Step-Up Transformer (GSU) Details" dataDxfId="517" dataCellStyle="Table Index"/>
    <tableColumn id="2" xr3:uid="{00ECC162-4B8D-E948-A7D7-F304E9CD176D}" name="Details / Response" dataDxfId="516"/>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7F77C8B-5F07-E548-A3B5-619F19CB5F91}" name="Thermal_Outage_Information" displayName="Thermal_Outage_Information" ref="B33:D36" totalsRowShown="0" headerRowDxfId="515" dataDxfId="513" headerRowBorderDxfId="514" tableBorderDxfId="512" totalsRowBorderDxfId="511">
  <autoFilter ref="B33:D36" xr:uid="{17F77C8B-5F07-E548-A3B5-619F19CB5F91}">
    <filterColumn colId="0" hiddenButton="1"/>
    <filterColumn colId="1" hiddenButton="1"/>
    <filterColumn colId="2" hiddenButton="1"/>
  </autoFilter>
  <tableColumns count="3">
    <tableColumn id="1" xr3:uid="{99154008-DD15-3446-89B7-20BB045EA022}" name="Outage Information" dataDxfId="510"/>
    <tableColumn id="2" xr3:uid="{2BD0018A-6672-724C-9481-4DEF2D850421}" name="Turbine Model #1" dataDxfId="509"/>
    <tableColumn id="3" xr3:uid="{E229AD01-8FBF-0B42-BC06-2A095B41886F}" name="Turbine Model #2" dataDxfId="508"/>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C515E26-FFF6-9D40-BF9F-24732E285E86}" name="Thermal_Operating_Params" displayName="Thermal_Operating_Params" ref="B38:C47" totalsRowShown="0" headerRowDxfId="507" dataDxfId="505" headerRowBorderDxfId="506" tableBorderDxfId="504" totalsRowBorderDxfId="503">
  <autoFilter ref="B38:C47" xr:uid="{1C515E26-FFF6-9D40-BF9F-24732E285E86}">
    <filterColumn colId="0" hiddenButton="1"/>
    <filterColumn colId="1" hiddenButton="1"/>
  </autoFilter>
  <tableColumns count="2">
    <tableColumn id="1" xr3:uid="{4174C931-732F-DE46-9472-EF85689290CD}" name="Key Operating Parameters" dataDxfId="502" dataCellStyle="Table Index"/>
    <tableColumn id="2" xr3:uid="{F804A8D9-9092-E742-AABE-A76C1E3A74C3}" name="Primary Configuration" dataDxfId="501" dataCellStyle="Input"/>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5F660F8-645E-1C48-9F9B-1964A2CC50F1}" name="Ambient_Conditions" displayName="Ambient_Conditions" ref="B49:C53" totalsRowShown="0" headerRowDxfId="500" dataDxfId="498" headerRowBorderDxfId="499" tableBorderDxfId="497" totalsRowBorderDxfId="496">
  <autoFilter ref="B49:C53" xr:uid="{B5F660F8-645E-1C48-9F9B-1964A2CC50F1}">
    <filterColumn colId="0" hiddenButton="1"/>
    <filterColumn colId="1" hiddenButton="1"/>
  </autoFilter>
  <tableColumns count="2">
    <tableColumn id="1" xr3:uid="{E206F9F4-85DE-1B40-ADCD-3D6CC459B0B0}" name="Ambient Conditions" dataDxfId="495" dataCellStyle="Table Index"/>
    <tableColumn id="2" xr3:uid="{97FF1656-00ED-EF4C-B11A-68E167C54CD5}" name="Details / Response" dataDxfId="494" dataCellStyle="Input"/>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B12AAD3-A7D2-BB44-A208-150D3FE1FC4D}" name="Operating_Mode_Information" displayName="Operating_Mode_Information" ref="B55:F83" totalsRowShown="0" headerRowDxfId="493" dataDxfId="492" tableBorderDxfId="491">
  <autoFilter ref="B55:F83" xr:uid="{EB12AAD3-A7D2-BB44-A208-150D3FE1FC4D}">
    <filterColumn colId="0" hiddenButton="1"/>
    <filterColumn colId="1" hiddenButton="1"/>
    <filterColumn colId="2" hiddenButton="1"/>
    <filterColumn colId="3" hiddenButton="1"/>
    <filterColumn colId="4" hiddenButton="1"/>
  </autoFilter>
  <tableColumns count="5">
    <tableColumn id="1" xr3:uid="{517EE6C5-AAEA-D64A-92A9-EAC9BD133CD0}" name="Operating Mode Information" dataDxfId="490" dataCellStyle="Table Index"/>
    <tableColumn id="2" xr3:uid="{6AA0CF13-BD1C-6142-900E-B342F57C1B41}" name="Simple Cycle" dataDxfId="489" dataCellStyle="Input"/>
    <tableColumn id="3" xr3:uid="{DC005C77-D2D8-4949-A78A-044439E94BB9}" name="Column1" dataDxfId="488" dataCellStyle="Input"/>
    <tableColumn id="4" xr3:uid="{3E7F602A-CF67-BE42-9A8F-3AFC2688CF02}" name="Combined Cycle" dataDxfId="487" dataCellStyle="Input"/>
    <tableColumn id="5" xr3:uid="{529DC583-10A5-B14F-AA47-1C77D120E33D}" name="Column2" dataDxfId="486" dataCellStyle="Input"/>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13FECC8-62C5-DC41-9DD5-06DE02DB6808}" name="Solar_Plant_Information" displayName="Solar_Plant_Information" ref="B3:C18" totalsRowShown="0" headerRowDxfId="485" dataDxfId="483" headerRowBorderDxfId="484" tableBorderDxfId="482" totalsRowBorderDxfId="481">
  <autoFilter ref="B3:C18" xr:uid="{E13FECC8-62C5-DC41-9DD5-06DE02DB6808}">
    <filterColumn colId="0" hiddenButton="1"/>
    <filterColumn colId="1" hiddenButton="1"/>
  </autoFilter>
  <tableColumns count="2">
    <tableColumn id="1" xr3:uid="{1083ACB9-360F-AD4F-B09E-26CF7BFA7A9D}" name="Plant Information" dataDxfId="480" dataCellStyle="Table Index"/>
    <tableColumn id="2" xr3:uid="{A40F70FA-3A39-094C-AE1E-A17EB2641599}" name="Details / Response" dataDxfId="479"/>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73D8208-7116-AE48-9C5F-BFCC3E00A2C4}" name="Solar_Module_Information" displayName="Solar_Module_Information" ref="B20:C30" totalsRowShown="0" headerRowDxfId="478" dataDxfId="476" headerRowBorderDxfId="477" tableBorderDxfId="475" totalsRowBorderDxfId="474">
  <autoFilter ref="B20:C30" xr:uid="{F73D8208-7116-AE48-9C5F-BFCC3E00A2C4}">
    <filterColumn colId="0" hiddenButton="1"/>
    <filterColumn colId="1" hiddenButton="1"/>
  </autoFilter>
  <tableColumns count="2">
    <tableColumn id="1" xr3:uid="{BC8B51DD-EDFC-B04E-A712-15E5022044C9}" name="Module Information" dataDxfId="473" dataCellStyle="Table Index"/>
    <tableColumn id="2" xr3:uid="{247CB5D6-6073-9740-B9BF-44A586B3991C}" name="Details / Response" dataDxfId="472"/>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7A92754-8295-3643-93A0-00509788910B}" name="Solar_Inverter_Information" displayName="Solar_Inverter_Information" ref="B33:C45" totalsRowShown="0" headerRowDxfId="471" dataDxfId="469" headerRowBorderDxfId="470" tableBorderDxfId="468">
  <autoFilter ref="B33:C45" xr:uid="{97A92754-8295-3643-93A0-00509788910B}">
    <filterColumn colId="0" hiddenButton="1"/>
    <filterColumn colId="1" hiddenButton="1"/>
  </autoFilter>
  <tableColumns count="2">
    <tableColumn id="1" xr3:uid="{E8D07468-F3C2-2844-88A2-5A9C18E43A2B}" name="Inverter Information" dataDxfId="467" dataCellStyle="Table Index"/>
    <tableColumn id="2" xr3:uid="{CFD8EBEC-3DE1-5F43-8156-BB5B82B7F07B}" name="Details / Response" dataDxfId="466"/>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3EE07F4-CA73-8B4D-8F8B-31A3C37E4F13}" name="Solar_Mounting_System_Information" displayName="Solar_Mounting_System_Information" ref="B48:C59" totalsRowShown="0" headerRowDxfId="465" dataDxfId="463" headerRowBorderDxfId="464" tableBorderDxfId="462" totalsRowBorderDxfId="461">
  <autoFilter ref="B48:C59" xr:uid="{F3EE07F4-CA73-8B4D-8F8B-31A3C37E4F13}">
    <filterColumn colId="0" hiddenButton="1"/>
    <filterColumn colId="1" hiddenButton="1"/>
  </autoFilter>
  <tableColumns count="2">
    <tableColumn id="1" xr3:uid="{6DF7C3E0-DE90-1943-940B-C4C3E1903BE3}" name="Racking / Mounting System Information" dataDxfId="460" dataCellStyle="Table Index"/>
    <tableColumn id="2" xr3:uid="{313B3D14-BCF8-D240-8758-9946BA0EAD00}" name="Details / Response" dataDxfId="459" dataCellStyle="Input"/>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14B32C1-A621-D84E-A387-DA8F1B5E75D8}" name="Solar_Power_Transformer_Information" displayName="Solar_Power_Transformer_Information" ref="B62:C68" totalsRowShown="0" headerRowDxfId="458" dataDxfId="456" headerRowBorderDxfId="457" tableBorderDxfId="455" totalsRowBorderDxfId="454">
  <autoFilter ref="B62:C68" xr:uid="{C14B32C1-A621-D84E-A387-DA8F1B5E75D8}">
    <filterColumn colId="0" hiddenButton="1"/>
    <filterColumn colId="1" hiddenButton="1"/>
  </autoFilter>
  <tableColumns count="2">
    <tableColumn id="1" xr3:uid="{C778182F-4B85-C04A-A9D8-3921C1860B2D}" name="MAIN POWER TRANSFORMER (MPT) DETAILS" dataDxfId="453" dataCellStyle="Table Index"/>
    <tableColumn id="2" xr3:uid="{EA469B6C-B2EB-A748-A608-58007FE70A8E}" name="Details / Response" dataDxfId="452"/>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2BCC23C-4736-254C-AD99-19AF1387DAFD}" name="Wind_Porject_Information" displayName="Wind_Porject_Information" ref="B3:C14" totalsRowShown="0" headerRowDxfId="451" dataDxfId="449" headerRowBorderDxfId="450" tableBorderDxfId="448" totalsRowBorderDxfId="447">
  <autoFilter ref="B3:C14" xr:uid="{92BCC23C-4736-254C-AD99-19AF1387DAFD}">
    <filterColumn colId="0" hiddenButton="1"/>
    <filterColumn colId="1" hiddenButton="1"/>
  </autoFilter>
  <tableColumns count="2">
    <tableColumn id="1" xr3:uid="{5E1C7EA7-CFE5-0441-B166-E3D50674123D}" name="Project Information" dataDxfId="446" dataCellStyle="Table Index"/>
    <tableColumn id="2" xr3:uid="{68A6208D-E6FE-C049-8655-7BD962AA9186}" name="Details / Response" dataDxfId="445"/>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5D7722C-FDF0-9549-929F-F9818042D654}" name="Wind_Turbine_Information" displayName="Wind_Turbine_Information" ref="B16:C26" totalsRowShown="0" headerRowDxfId="444" dataDxfId="442" headerRowBorderDxfId="443" tableBorderDxfId="441" totalsRowBorderDxfId="440">
  <autoFilter ref="B16:C26" xr:uid="{B5D7722C-FDF0-9549-929F-F9818042D654}">
    <filterColumn colId="0" hiddenButton="1"/>
    <filterColumn colId="1" hiddenButton="1"/>
  </autoFilter>
  <tableColumns count="2">
    <tableColumn id="1" xr3:uid="{7730DA40-F66D-E548-991C-BDDA93108C55}" name="Turbine Information" dataDxfId="439" dataCellStyle="Table Index"/>
    <tableColumn id="2" xr3:uid="{E21E5457-AB46-E048-9FD4-FE0C328AA946}" name="Details / Response" dataDxfId="438" dataCellStyle="Input"/>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835BE54-63D7-8F40-A6D2-0813A60DF3B4}" name="Wind_Plant_Information" displayName="Wind_Plant_Information" ref="B28:C30" totalsRowShown="0" headerRowDxfId="437" dataDxfId="435" headerRowBorderDxfId="436" tableBorderDxfId="434" totalsRowBorderDxfId="433">
  <autoFilter ref="B28:C30" xr:uid="{1835BE54-63D7-8F40-A6D2-0813A60DF3B4}">
    <filterColumn colId="0" hiddenButton="1"/>
    <filterColumn colId="1" hiddenButton="1"/>
  </autoFilter>
  <tableColumns count="2">
    <tableColumn id="1" xr3:uid="{761B65DF-A5F1-8F46-87A7-31ABAC0784DD}" name="Plant Information" dataDxfId="432"/>
    <tableColumn id="2" xr3:uid="{9C16A1AA-4C4F-6F44-8292-4F7E6DBD026D}" name="Details / Response" dataDxfId="431"/>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D139515-7A06-E941-B9A8-3CF15D374E57}" name="Wind_Power_Transformer_Details" displayName="Wind_Power_Transformer_Details" ref="B32:C38" totalsRowShown="0" headerRowDxfId="430" dataDxfId="428" headerRowBorderDxfId="429" tableBorderDxfId="427" totalsRowBorderDxfId="426">
  <autoFilter ref="B32:C38" xr:uid="{2D139515-7A06-E941-B9A8-3CF15D374E57}">
    <filterColumn colId="0" hiddenButton="1"/>
    <filterColumn colId="1" hiddenButton="1"/>
  </autoFilter>
  <tableColumns count="2">
    <tableColumn id="1" xr3:uid="{22C24252-E653-2640-8654-933ACCABF8C6}" name="MAIN POWER TRANSFORMER (MPT) DETAILS" dataDxfId="425" dataCellStyle="Table Index"/>
    <tableColumn id="2" xr3:uid="{A1564AE2-0CC9-E948-B96A-63F3D697F98C}" name="Details / Response" dataDxfId="424"/>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03A110A-4A22-8C4F-8E39-733B6E9A8229}" name="Battery_Performance" displayName="Battery_Performance" ref="B3:C19" totalsRowShown="0" headerRowDxfId="423" dataDxfId="421" headerRowBorderDxfId="422" tableBorderDxfId="420" totalsRowBorderDxfId="419">
  <autoFilter ref="B3:C19" xr:uid="{703A110A-4A22-8C4F-8E39-733B6E9A8229}">
    <filterColumn colId="0" hiddenButton="1"/>
    <filterColumn colId="1" hiddenButton="1"/>
  </autoFilter>
  <tableColumns count="2">
    <tableColumn id="1" xr3:uid="{2333DAFD-D6C1-2E44-951F-2712FC414F16}" name="Battery System Performance Characteristics" dataDxfId="418" dataCellStyle="Table Index"/>
    <tableColumn id="2" xr3:uid="{368AFE4A-2F36-5542-8271-4B38C9D12A8C}" name="Details / Response" dataDxfId="417" dataCellStyle="Input"/>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544D7F9A-FD08-AA45-911F-47ED61357255}" name="Battery_Configuration" displayName="Battery_Configuration" ref="B21:C41" totalsRowShown="0" headerRowDxfId="416" dataDxfId="414" headerRowBorderDxfId="415" tableBorderDxfId="413" totalsRowBorderDxfId="412">
  <autoFilter ref="B21:C41" xr:uid="{544D7F9A-FD08-AA45-911F-47ED61357255}">
    <filterColumn colId="0" hiddenButton="1"/>
    <filterColumn colId="1" hiddenButton="1"/>
  </autoFilter>
  <tableColumns count="2">
    <tableColumn id="1" xr3:uid="{18F8AACE-6B53-DE49-AC32-329FC7F61A6E}" name="Battery Configuration Information" dataDxfId="411" dataCellStyle="Table Index"/>
    <tableColumn id="2" xr3:uid="{F6DF557A-6172-7F4F-8D06-DDF213CFFAC6}" name="Details / Response" dataDxfId="410" dataCellStyle="Input"/>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1EC68EB8-E563-DC4A-ADB8-11876DDCD124}" name="Battery_PCS" displayName="Battery_PCS" ref="B43:C59" totalsRowShown="0" headerRowDxfId="409" dataDxfId="407" headerRowBorderDxfId="408" tableBorderDxfId="406" totalsRowBorderDxfId="405">
  <autoFilter ref="B43:C59" xr:uid="{1EC68EB8-E563-DC4A-ADB8-11876DDCD124}">
    <filterColumn colId="0" hiddenButton="1"/>
    <filterColumn colId="1" hiddenButton="1"/>
  </autoFilter>
  <tableColumns count="2">
    <tableColumn id="1" xr3:uid="{E6D7DF6F-9E0D-BB4B-B360-5C61C7D87C39}" name="Power Conversion System (PCS)" dataDxfId="404" dataCellStyle="Table Index"/>
    <tableColumn id="2" xr3:uid="{63476EFD-A4E4-D84F-BEC0-0E01378DA263}" name="Details / Response" dataDxfId="403"/>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5756A8C5-9F67-4447-BCFE-07E854A89C88}" name="Battery_MPT" displayName="Battery_MPT" ref="B61:C67" totalsRowShown="0" headerRowDxfId="402" dataDxfId="400" headerRowBorderDxfId="401" tableBorderDxfId="399" totalsRowBorderDxfId="398">
  <autoFilter ref="B61:C67" xr:uid="{5756A8C5-9F67-4447-BCFE-07E854A89C88}">
    <filterColumn colId="0" hiddenButton="1"/>
    <filterColumn colId="1" hiddenButton="1"/>
  </autoFilter>
  <tableColumns count="2">
    <tableColumn id="1" xr3:uid="{144B184B-4159-8B43-B083-55D4F78F0ECD}" name="MAIN POWER TRANSFORMER (MPT) DETAILS" dataDxfId="397" dataCellStyle="Table Index"/>
    <tableColumn id="2" xr3:uid="{F8BD0C8D-6167-5A4F-A859-44D122FC89A6}" name="Details / Response" dataDxfId="396"/>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8464BD8-8E7C-CA4F-A39D-D0511B7AF48F}" name="Primary_Annual_Energy_Production" displayName="Primary_Annual_Energy_Production" ref="B6:D46" totalsRowShown="0" headerRowDxfId="395" dataDxfId="393" headerRowBorderDxfId="394" tableBorderDxfId="392" totalsRowBorderDxfId="391" headerRowCellStyle="Table Header">
  <autoFilter ref="B6:D46" xr:uid="{98464BD8-8E7C-CA4F-A39D-D0511B7AF48F}">
    <filterColumn colId="0" hiddenButton="1"/>
    <filterColumn colId="1" hiddenButton="1"/>
    <filterColumn colId="2" hiddenButton="1"/>
  </autoFilter>
  <tableColumns count="3">
    <tableColumn id="1" xr3:uid="{5B57109F-6B34-A949-AC63-2ED0AAEDE60B}" name="Commercial Operation Year" dataDxfId="390" dataCellStyle="Table Index"/>
    <tableColumn id="2" xr3:uid="{8BD50E46-37E7-1449-B4B4-088020367348}" name="P50 Production (MWh)" dataDxfId="389" dataCellStyle="Input"/>
    <tableColumn id="3" xr3:uid="{30CE3BF1-D1B5-EE48-A351-5D9D8CE23910}" name="P90 Production (MWh)" dataDxfId="388" dataCellStyle="Input"/>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DB2FEDB-C153-C942-A462-6E6B59B8FA7F}" name="Secondary_Annual_Energy_Production" displayName="Secondary_Annual_Energy_Production" ref="F6:H46" totalsRowShown="0" headerRowDxfId="387" dataDxfId="385" headerRowBorderDxfId="386" tableBorderDxfId="384" totalsRowBorderDxfId="383" headerRowCellStyle="Table Header">
  <autoFilter ref="F6:H46" xr:uid="{4DB2FEDB-C153-C942-A462-6E6B59B8FA7F}">
    <filterColumn colId="0" hiddenButton="1"/>
    <filterColumn colId="1" hiddenButton="1"/>
    <filterColumn colId="2" hiddenButton="1"/>
  </autoFilter>
  <tableColumns count="3">
    <tableColumn id="1" xr3:uid="{E8C4CAD9-F3EA-9943-9392-EB58B3F75F71}" name="Commercial Operation Year" dataDxfId="382" dataCellStyle="Table Index"/>
    <tableColumn id="2" xr3:uid="{6272985A-475B-D748-94D5-D89935712B68}" name="P50 Production (MWh)" dataDxfId="381" dataCellStyle="Input"/>
    <tableColumn id="3" xr3:uid="{2559C469-A0F6-2148-831A-5BF98E7DF924}" name="P90 Production (MWh)" dataDxfId="380" dataCellStyle="Input"/>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869DA819-154C-8440-98CC-3FC7DF979141}" name="Primary_First_Year_Hourly_Generation" displayName="Primary_First_Year_Hourly_Generation" ref="B51:Z416" totalsRowShown="0" headerRowDxfId="379" dataDxfId="377" headerRowBorderDxfId="378" tableBorderDxfId="376" totalsRowBorderDxfId="375" headerRowCellStyle="Table Sub-Header" dataCellStyle="Input">
  <autoFilter ref="B51:Z416" xr:uid="{869DA819-154C-8440-98CC-3FC7DF9791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65BB2F83-FE6B-C044-910F-F3F0F0506C1B}" name="Day" dataDxfId="374" dataCellStyle="Table Index">
      <calculatedColumnFormula>B51+1</calculatedColumnFormula>
    </tableColumn>
    <tableColumn id="2" xr3:uid="{483D3B63-910F-D449-AA5B-BF5326006D56}" name="1" dataDxfId="373" dataCellStyle="Input"/>
    <tableColumn id="3" xr3:uid="{F296EC69-2CE2-D34D-8526-62073FD39C6E}" name="2" dataDxfId="372" dataCellStyle="Input"/>
    <tableColumn id="4" xr3:uid="{A2D6E6E7-F804-0B4F-8208-2BC143263ABA}" name="3" dataDxfId="371" dataCellStyle="Input"/>
    <tableColumn id="5" xr3:uid="{BE5CC9F8-E5AE-1741-86EB-9FCD35765364}" name="4" dataDxfId="370" dataCellStyle="Input"/>
    <tableColumn id="6" xr3:uid="{B1740421-851C-644A-BFD4-C0A80A48C5A7}" name="5" dataDxfId="369" dataCellStyle="Input"/>
    <tableColumn id="7" xr3:uid="{BACE626B-5048-F645-9EFB-41889D2F5B18}" name="6" dataDxfId="368" dataCellStyle="Input"/>
    <tableColumn id="8" xr3:uid="{147AB093-5949-274B-9E24-56D78EC7FD09}" name="7" dataDxfId="367" dataCellStyle="Input"/>
    <tableColumn id="9" xr3:uid="{E6559FA6-8082-3D4D-97AF-A40CB6768BFC}" name="8" dataDxfId="366" dataCellStyle="Input"/>
    <tableColumn id="10" xr3:uid="{F3658629-7DDE-004C-9A67-83A7181D1D5B}" name="9" dataDxfId="365" dataCellStyle="Input"/>
    <tableColumn id="11" xr3:uid="{BA22370E-965C-4D48-A77B-40638FFBCA2A}" name="10" dataDxfId="364" dataCellStyle="Input"/>
    <tableColumn id="12" xr3:uid="{6CC197F7-BC3A-AC4D-A37A-878F696B69D9}" name="11" dataDxfId="363" dataCellStyle="Input"/>
    <tableColumn id="13" xr3:uid="{656A694B-2EC1-0F49-8B06-78B4192B6DFA}" name="12" dataDxfId="362" dataCellStyle="Input"/>
    <tableColumn id="14" xr3:uid="{F32B6C37-45E8-944B-8536-8AA269BE9713}" name="13" dataDxfId="361" dataCellStyle="Input"/>
    <tableColumn id="15" xr3:uid="{F712F1DA-EAC1-1349-B45B-995AFC34951E}" name="14" dataDxfId="360" dataCellStyle="Input"/>
    <tableColumn id="16" xr3:uid="{CDD3A551-81BE-D640-939A-F3EDB213F40C}" name="15" dataDxfId="359" dataCellStyle="Input"/>
    <tableColumn id="17" xr3:uid="{08C4DC2B-2138-BA4F-B068-F16E47052847}" name="16" dataDxfId="358" dataCellStyle="Input"/>
    <tableColumn id="18" xr3:uid="{DBA1A17F-742A-7149-90E5-00C8D34C3565}" name="17" dataDxfId="357" dataCellStyle="Input"/>
    <tableColumn id="19" xr3:uid="{266F41AA-81F2-AE48-9DDA-45CE4FD9D614}" name="18" dataDxfId="356" dataCellStyle="Input"/>
    <tableColumn id="20" xr3:uid="{B1094024-2905-8B43-8966-D1F19EAAB645}" name="19" dataDxfId="355" dataCellStyle="Input"/>
    <tableColumn id="21" xr3:uid="{D986EAD3-1CBA-504D-B5F7-C52F85166687}" name="20" dataDxfId="354" dataCellStyle="Input"/>
    <tableColumn id="22" xr3:uid="{F89E8292-B508-E445-898C-CA381479BF0D}" name="21" dataDxfId="353" dataCellStyle="Input"/>
    <tableColumn id="23" xr3:uid="{5C214A33-0DD8-BC4E-92E4-D3965A97A79B}" name="22" dataDxfId="352" dataCellStyle="Input"/>
    <tableColumn id="24" xr3:uid="{D1A70330-8CBA-B946-8A87-1870843EC866}" name="23" dataDxfId="351" dataCellStyle="Input"/>
    <tableColumn id="25" xr3:uid="{89088038-D5D8-1E4E-AD15-442509638469}" name="24" dataDxfId="350" dataCellStyle="Input"/>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526C5F5B-FCAB-6243-B52A-45ABEFA48F43}" name="Secondary_First_Year_Hourly_Generation" displayName="Secondary_First_Year_Hourly_Generation" ref="AB51:AZ416" totalsRowShown="0" headerRowDxfId="349" dataDxfId="347" headerRowBorderDxfId="348" tableBorderDxfId="346" totalsRowBorderDxfId="345" headerRowCellStyle="Table Sub-Header" dataCellStyle="Input">
  <autoFilter ref="AB51:AZ416" xr:uid="{526C5F5B-FCAB-6243-B52A-45ABEFA48F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4E67509A-8A37-8747-99AE-2AA8A76084A1}" name="Day" dataDxfId="344" dataCellStyle="Table Index">
      <calculatedColumnFormula>AB51+1</calculatedColumnFormula>
    </tableColumn>
    <tableColumn id="2" xr3:uid="{3959E379-E597-8649-928E-EB7BC7EA1162}" name="1" dataDxfId="343" dataCellStyle="Input"/>
    <tableColumn id="3" xr3:uid="{7D93C694-31BC-7548-952F-7CFDBCF2C2C9}" name="2" dataDxfId="342" dataCellStyle="Input"/>
    <tableColumn id="4" xr3:uid="{52883FCA-8B42-BE4C-AABD-DE246B6AF232}" name="3" dataDxfId="341" dataCellStyle="Input"/>
    <tableColumn id="5" xr3:uid="{E81B9055-C792-954B-899C-21C0A0848AEC}" name="4" dataDxfId="340" dataCellStyle="Input"/>
    <tableColumn id="6" xr3:uid="{9892F3B4-BF79-FF4F-B3EB-95607ACBC3C9}" name="5" dataDxfId="339" dataCellStyle="Input"/>
    <tableColumn id="7" xr3:uid="{B74C572A-353C-224C-9C75-F3FFBC9AE420}" name="6" dataDxfId="338" dataCellStyle="Input"/>
    <tableColumn id="8" xr3:uid="{5E202D2C-AD5C-834C-ACF2-92FA956585A4}" name="7" dataDxfId="337" dataCellStyle="Input"/>
    <tableColumn id="9" xr3:uid="{AAB33EBD-B4A9-2743-87CE-E2653520889D}" name="8" dataDxfId="336" dataCellStyle="Input"/>
    <tableColumn id="10" xr3:uid="{C2D1C789-C661-D040-88E1-DDFD78D778C2}" name="9" dataDxfId="335" dataCellStyle="Input"/>
    <tableColumn id="11" xr3:uid="{1EE979BE-5CA2-A948-8DB4-2CA860489EC5}" name="10" dataDxfId="334" dataCellStyle="Input"/>
    <tableColumn id="12" xr3:uid="{E9C4E6C7-BDF3-CA4C-8368-253AAF5927C0}" name="11" dataDxfId="333" dataCellStyle="Input"/>
    <tableColumn id="13" xr3:uid="{AFF94146-D884-7844-A53D-20DB66CE24A9}" name="12" dataDxfId="332" dataCellStyle="Input"/>
    <tableColumn id="14" xr3:uid="{9DC75231-00F3-9940-9B90-2EC659552E3F}" name="13" dataDxfId="331" dataCellStyle="Input"/>
    <tableColumn id="15" xr3:uid="{EA49D36E-CC8E-3045-A8AC-C928992A03F5}" name="14" dataDxfId="330" dataCellStyle="Input"/>
    <tableColumn id="16" xr3:uid="{C98303FB-7429-E848-B308-4CFBD6F5EB4E}" name="15" dataDxfId="329" dataCellStyle="Input"/>
    <tableColumn id="17" xr3:uid="{9FE3078E-7005-DB4F-8DD7-D3FBA8EC35B0}" name="16" dataDxfId="328" dataCellStyle="Input"/>
    <tableColumn id="18" xr3:uid="{5E4D8FF4-3B6D-DC4C-87B6-BE0EEB85515A}" name="17" dataDxfId="327" dataCellStyle="Input"/>
    <tableColumn id="19" xr3:uid="{8930E7ED-A4B4-4540-8485-6E802B0626C3}" name="18" dataDxfId="326" dataCellStyle="Input"/>
    <tableColumn id="20" xr3:uid="{DA1B177A-654A-3F43-9ACB-601093171B59}" name="19" dataDxfId="325" dataCellStyle="Input"/>
    <tableColumn id="21" xr3:uid="{5EBA5D7D-2647-2A46-867E-8A56DA12DCE3}" name="20" dataDxfId="324" dataCellStyle="Input"/>
    <tableColumn id="22" xr3:uid="{38845C58-7F7D-0D40-821A-5C95B87C2CD2}" name="21" dataDxfId="323" dataCellStyle="Input"/>
    <tableColumn id="23" xr3:uid="{75B9E4A2-1E47-1D44-A6A2-AC163F8929D9}" name="22" dataDxfId="322" dataCellStyle="Input"/>
    <tableColumn id="24" xr3:uid="{1714A117-A060-9243-918F-78283377DB0F}" name="23" dataDxfId="321" dataCellStyle="Input"/>
    <tableColumn id="25" xr3:uid="{DAEA22AB-F633-A140-9144-B463437F32F1}" name="24" dataDxfId="320" dataCellStyle="Input"/>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8268382-E83D-3940-90A9-CA43AE72363A}" name="Primary_Fuel_Supply_Details" displayName="Primary_Fuel_Supply_Details" ref="B3:C11" totalsRowShown="0" headerRowDxfId="319" dataDxfId="317" headerRowBorderDxfId="318" tableBorderDxfId="316" totalsRowBorderDxfId="315">
  <autoFilter ref="B3:C11" xr:uid="{A8268382-E83D-3940-90A9-CA43AE72363A}">
    <filterColumn colId="0" hiddenButton="1"/>
    <filterColumn colId="1" hiddenButton="1"/>
  </autoFilter>
  <tableColumns count="2">
    <tableColumn id="1" xr3:uid="{BC6238D5-F68F-BB4C-BC23-D10365A0330C}" name="Primary Fuel Supply Details" dataDxfId="314" dataCellStyle="Table Index"/>
    <tableColumn id="2" xr3:uid="{70A2464F-D095-9D45-82F9-9DC21EBA2E90}" name="Response" dataDxfId="313"/>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50156EE-F2B1-EB49-9DE3-72C67FBF4C57}" name="Secndary_Details" displayName="Secndary_Details" ref="B13:C23" totalsRowShown="0" headerRowDxfId="312" dataDxfId="310" headerRowBorderDxfId="311" tableBorderDxfId="309" totalsRowBorderDxfId="308">
  <autoFilter ref="B13:C23" xr:uid="{D50156EE-F2B1-EB49-9DE3-72C67FBF4C57}">
    <filterColumn colId="0" hiddenButton="1"/>
    <filterColumn colId="1" hiddenButton="1"/>
  </autoFilter>
  <tableColumns count="2">
    <tableColumn id="1" xr3:uid="{788D84F2-F1DE-8942-AE79-786CB2FCC68C}" name="Secondary / Back-up Fuel Supply Details (if Applicable)" dataDxfId="307" dataCellStyle="Table Index"/>
    <tableColumn id="2" xr3:uid="{C49D0E59-6058-D844-AA1E-7A710CA73D40}" name="Response" dataDxfId="306"/>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CE922BB2-EFBC-6A47-BC0D-A64AFEA68A67}" name="NG_Specifics" displayName="NG_Specifics" ref="B25:C32" totalsRowShown="0" headerRowDxfId="305" dataDxfId="303" headerRowBorderDxfId="304" tableBorderDxfId="302" totalsRowBorderDxfId="301">
  <autoFilter ref="B25:C32" xr:uid="{CE922BB2-EFBC-6A47-BC0D-A64AFEA68A67}">
    <filterColumn colId="0" hiddenButton="1"/>
    <filterColumn colId="1" hiddenButton="1"/>
  </autoFilter>
  <tableColumns count="2">
    <tableColumn id="1" xr3:uid="{DD88C182-0949-0E44-A1D8-A4685A483862}" name="Natural Gas Specifics (Complete if Natural Gas is Primary or Secondary Fuel)" dataDxfId="300"/>
    <tableColumn id="2" xr3:uid="{E74207BB-AE51-DE4C-95D2-8DAD923F6184}" name="Response" dataDxfId="299" dataCellStyle="Input"/>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2FE087CB-4E1F-8643-B8B8-B3A7A869D26A}" name="NG_Quantities" displayName="NG_Quantities" ref="B34:C66" totalsRowShown="0" headerRowDxfId="298" dataDxfId="296" headerRowBorderDxfId="297" tableBorderDxfId="295" totalsRowBorderDxfId="294">
  <autoFilter ref="B34:C66" xr:uid="{2FE087CB-4E1F-8643-B8B8-B3A7A869D26A}">
    <filterColumn colId="0" hiddenButton="1"/>
    <filterColumn colId="1" hiddenButton="1"/>
  </autoFilter>
  <tableColumns count="2">
    <tableColumn id="1" xr3:uid="{FF4CC702-39F8-D944-91E6-3E7222F77923}" name="Natural Gas Quantities" dataDxfId="293" dataCellStyle="Table Index"/>
    <tableColumn id="2" xr3:uid="{CC84F973-323D-E642-A003-8E0950ABEE6C}" name="Value" dataDxfId="292"/>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DD6A6DD3-FFC2-FC45-988E-3D33B8792E30}" name="Fuel_Advanced_Capabilites" displayName="Fuel_Advanced_Capabilites" ref="B68:C74" totalsRowShown="0" headerRowDxfId="291" dataDxfId="289" headerRowBorderDxfId="290" tableBorderDxfId="288" totalsRowBorderDxfId="287">
  <autoFilter ref="B68:C74" xr:uid="{DD6A6DD3-FFC2-FC45-988E-3D33B8792E30}">
    <filterColumn colId="0" hiddenButton="1"/>
    <filterColumn colId="1" hiddenButton="1"/>
  </autoFilter>
  <tableColumns count="2">
    <tableColumn id="1" xr3:uid="{C3323D0C-D065-CE4A-88F8-6FC629A315C7}" name="Optional / Advanced Capabilities" dataDxfId="286" dataCellStyle="Table Index"/>
    <tableColumn id="2" xr3:uid="{48776AB3-57EC-8C4C-88A4-F99B01368A93}" name="Value" dataDxfId="285"/>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5D868DA-FD6A-DC42-8F4D-649FD50CFDDE}" name="Primary_Fuel_Pricing" displayName="Primary_Fuel_Pricing" ref="B76:C89" totalsRowShown="0" headerRowDxfId="284" dataDxfId="282" headerRowBorderDxfId="283" tableBorderDxfId="281" totalsRowBorderDxfId="280">
  <autoFilter ref="B76:C89" xr:uid="{55D868DA-FD6A-DC42-8F4D-649FD50CFDDE}">
    <filterColumn colId="0" hiddenButton="1"/>
    <filterColumn colId="1" hiddenButton="1"/>
  </autoFilter>
  <tableColumns count="2">
    <tableColumn id="1" xr3:uid="{EEA891D2-26D2-724D-8C1D-8C200FF038F5}" name="Primary Fuel Pricing Specifications" dataDxfId="279" dataCellStyle="Table Index"/>
    <tableColumn id="2" xr3:uid="{C52A9D89-5746-F04E-BD61-A99AF0D192B7}" name="Value" dataDxfId="278" dataCellStyle="Input"/>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EFB888C1-F6F3-3145-BFC0-043017127623}" name="Secondary_Fuel_Pricing" displayName="Secondary_Fuel_Pricing" ref="B91:C102" totalsRowShown="0" headerRowDxfId="277" dataDxfId="275" headerRowBorderDxfId="276" tableBorderDxfId="274" totalsRowBorderDxfId="273">
  <autoFilter ref="B91:C102" xr:uid="{EFB888C1-F6F3-3145-BFC0-043017127623}">
    <filterColumn colId="0" hiddenButton="1"/>
    <filterColumn colId="1" hiddenButton="1"/>
  </autoFilter>
  <tableColumns count="2">
    <tableColumn id="1" xr3:uid="{08DB94D2-E9FE-0147-BA9D-858829AA9E8D}" name="Secondary Fuel Pricing Specifications" dataDxfId="272" dataCellStyle="Table Index"/>
    <tableColumn id="2" xr3:uid="{70B8038A-A485-EE45-B353-4648E05AF811}" name="Value" dataDxfId="271" dataCellStyle="Input"/>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E301031-A9E2-9643-AED4-6C512A7AC602}" name="Additional_Fuel_Pricing" displayName="Additional_Fuel_Pricing" ref="B104:C107" totalsRowShown="0" headerRowDxfId="270" dataDxfId="268" headerRowBorderDxfId="269" tableBorderDxfId="267" totalsRowBorderDxfId="266">
  <autoFilter ref="B104:C107" xr:uid="{6E301031-A9E2-9643-AED4-6C512A7AC602}">
    <filterColumn colId="0" hiddenButton="1"/>
    <filterColumn colId="1" hiddenButton="1"/>
  </autoFilter>
  <tableColumns count="2">
    <tableColumn id="1" xr3:uid="{0ECE3BC2-C120-FD42-A5DE-9ACF968F45F2}" name="Additional Fuel Pricing Information" dataDxfId="265"/>
    <tableColumn id="2" xr3:uid="{F96834DF-C1B9-7046-9C38-B46B53182659}" name="Value" dataDxfId="264"/>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C235C8D0-F538-A945-9F05-C389B7AABB60}" name="Emissions_Rates_Primary" displayName="Emissions_Rates_Primary" ref="B3:D13" totalsRowShown="0" headerRowDxfId="263" dataDxfId="261" headerRowBorderDxfId="262" tableBorderDxfId="260" totalsRowBorderDxfId="259">
  <autoFilter ref="B3:D13" xr:uid="{C235C8D0-F538-A945-9F05-C389B7AABB60}">
    <filterColumn colId="0" hiddenButton="1"/>
    <filterColumn colId="1" hiddenButton="1"/>
    <filterColumn colId="2" hiddenButton="1"/>
  </autoFilter>
  <tableColumns count="3">
    <tableColumn id="1" xr3:uid="{DB9913D6-053F-4C48-8991-FBD1FF0C2A57}" name="Emission Rates at Full Load on Primary Fuel" dataDxfId="258" dataCellStyle="Table Index"/>
    <tableColumn id="2" xr3:uid="{D0F94EA0-198D-0C44-B1B7-02BC79AAB035}" name="Simple Cycle Mode (lbs/MMBtu)" dataDxfId="257" dataCellStyle="Input"/>
    <tableColumn id="3" xr3:uid="{321E8244-03AA-324F-A66F-5C8093ED3616}" name="Combined Cycle Mode  (lbs/MMBtu)" dataDxfId="256" dataCellStyle="Input"/>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5344AE2D-AB61-4C45-BCD6-8BE4321A0881}" name="Emissions_Rates_Secondary" displayName="Emissions_Rates_Secondary" ref="B15:D25" totalsRowShown="0" headerRowDxfId="255" dataDxfId="253" headerRowBorderDxfId="254" tableBorderDxfId="252" totalsRowBorderDxfId="251">
  <autoFilter ref="B15:D25" xr:uid="{5344AE2D-AB61-4C45-BCD6-8BE4321A0881}">
    <filterColumn colId="0" hiddenButton="1"/>
    <filterColumn colId="1" hiddenButton="1"/>
    <filterColumn colId="2" hiddenButton="1"/>
  </autoFilter>
  <tableColumns count="3">
    <tableColumn id="1" xr3:uid="{6DBFD055-D62A-A148-833F-6ED33FBEB4F9}" name="Emission Rates at Full Load on Secondary Fuel" dataDxfId="250" dataCellStyle="Table Index"/>
    <tableColumn id="2" xr3:uid="{59CC4829-D5FB-4942-8735-FBAE7BA702FE}" name="Simple Cycle Mode (lbs/MMBtu)" dataDxfId="249" dataCellStyle="Input"/>
    <tableColumn id="3" xr3:uid="{A9F1F556-DFF2-9B4F-80BE-F8C6843BEDA0}" name="Combined Cycle Mode  (lbs/MMBtu)" dataDxfId="248" dataCellStyle="Input"/>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12F1775B-52A3-854A-AE87-0F47272486C8}" name="Emissions_Controls_Tech" displayName="Emissions_Controls_Tech" ref="B27:C31" totalsRowShown="0" headerRowDxfId="247" dataDxfId="245" headerRowBorderDxfId="246" tableBorderDxfId="244" totalsRowBorderDxfId="243">
  <autoFilter ref="B27:C31" xr:uid="{12F1775B-52A3-854A-AE87-0F47272486C8}">
    <filterColumn colId="0" hiddenButton="1"/>
    <filterColumn colId="1" hiddenButton="1"/>
  </autoFilter>
  <tableColumns count="2">
    <tableColumn id="1" xr3:uid="{EA28415B-1C56-A944-B0FC-9AC8B886C391}" name="Emissions Control Technologies and Compliance" dataDxfId="242" dataCellStyle="Table Index"/>
    <tableColumn id="2" xr3:uid="{7E383147-32E4-414F-8006-7A2D92F6487F}" name="Response/Value" dataDxfId="241" dataCellStyle="Dropdown Input"/>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50BB7D5-CC2A-C94C-9AF3-492317581537}" name="Interconnection_Details" displayName="Interconnection_Details" ref="B3:C13" totalsRowShown="0" headerRowDxfId="240" dataDxfId="238" headerRowBorderDxfId="239" tableBorderDxfId="237" totalsRowBorderDxfId="236">
  <autoFilter ref="B3:C13" xr:uid="{250BB7D5-CC2A-C94C-9AF3-492317581537}">
    <filterColumn colId="0" hiddenButton="1"/>
    <filterColumn colId="1" hiddenButton="1"/>
  </autoFilter>
  <tableColumns count="2">
    <tableColumn id="1" xr3:uid="{79CBA7F1-70BC-E14C-8070-E6D6463A0588}" name="Generator Interconnection Detals" dataDxfId="235" dataCellStyle="Table Index"/>
    <tableColumn id="2" xr3:uid="{94F97A99-E7BF-064C-A7CA-9E5ABDD3E0EA}" name="Value" dataDxfId="234"/>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9D8C8E98-F0AD-624C-840A-27353ED0CD57}" name="Interconnection_Study_Information" displayName="Interconnection_Study_Information" ref="B15:C22" totalsRowShown="0" headerRowDxfId="233" dataDxfId="231" headerRowBorderDxfId="232" tableBorderDxfId="230" totalsRowBorderDxfId="229">
  <autoFilter ref="B15:C22" xr:uid="{9D8C8E98-F0AD-624C-840A-27353ED0CD57}">
    <filterColumn colId="0" hiddenButton="1"/>
    <filterColumn colId="1" hiddenButton="1"/>
  </autoFilter>
  <tableColumns count="2">
    <tableColumn id="1" xr3:uid="{5E70795A-386E-164F-955E-E96E48DBD1FC}" name="Study Information" dataDxfId="228" dataCellStyle="Table Index"/>
    <tableColumn id="2" xr3:uid="{E98D50B9-CF91-2D43-A992-B4683AD0614E}" name="Value" dataDxfId="227" dataCellStyle="Input"/>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6F464946-9B41-C846-9E1A-008E80E313B5}" name="Interconnection_Wheeling_Details" displayName="Interconnection_Wheeling_Details" ref="B24:C28" totalsRowShown="0" headerRowDxfId="226" dataDxfId="224" headerRowBorderDxfId="225" tableBorderDxfId="223" totalsRowBorderDxfId="222">
  <autoFilter ref="B24:C28" xr:uid="{6F464946-9B41-C846-9E1A-008E80E313B5}">
    <filterColumn colId="0" hiddenButton="1"/>
    <filterColumn colId="1" hiddenButton="1"/>
  </autoFilter>
  <tableColumns count="2">
    <tableColumn id="1" xr3:uid="{93C458B8-BAF2-4F42-8BDB-5A62577C94EF}" name="Wheeling Details (if applicable)" dataDxfId="221" dataCellStyle="Table Index"/>
    <tableColumn id="2" xr3:uid="{CE33A5B4-DF8A-9B43-B050-6C810F71026B}" name="Value" dataDxfId="220"/>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75FD55E-13E2-5C4C-B6E0-E80CAF21A3DF}" name="Tax_Credit_Assumptions" displayName="Tax_Credit_Assumptions" ref="B3:D6" totalsRowShown="0" headerRowDxfId="219" dataDxfId="217" headerRowBorderDxfId="218" tableBorderDxfId="216" totalsRowBorderDxfId="215">
  <autoFilter ref="B3:D6" xr:uid="{C75FD55E-13E2-5C4C-B6E0-E80CAF21A3DF}">
    <filterColumn colId="0" hiddenButton="1"/>
    <filterColumn colId="1" hiddenButton="1"/>
    <filterColumn colId="2" hiddenButton="1"/>
  </autoFilter>
  <tableColumns count="3">
    <tableColumn id="1" xr3:uid="{384C0E1C-E9AD-9344-964B-00AC9570BF7A}" name="Tax Credit Assumptions Included in Pricing" dataDxfId="214" dataCellStyle="Table Index"/>
    <tableColumn id="2" xr3:uid="{8D015534-B071-E340-A14C-D29E7F3A83C8}" name="Primary Technology" dataDxfId="213"/>
    <tableColumn id="3" xr3:uid="{CD181CD9-CB9F-3E46-B37C-803E4264C07F}" name="Secondary Technology" dataDxfId="212"/>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737D2F4D-A566-A54A-892F-17009C189A05}" name="Other_Cost_Assumptions" displayName="Other_Cost_Assumptions" ref="B8:C11" totalsRowShown="0" headerRowDxfId="211" dataDxfId="209" headerRowBorderDxfId="210" tableBorderDxfId="208" totalsRowBorderDxfId="207">
  <autoFilter ref="B8:C11" xr:uid="{737D2F4D-A566-A54A-892F-17009C189A05}">
    <filterColumn colId="0" hiddenButton="1"/>
    <filterColumn colId="1" hiddenButton="1"/>
  </autoFilter>
  <tableColumns count="2">
    <tableColumn id="1" xr3:uid="{C292FDCF-6CF0-AE49-A6B5-1AB6649194B9}" name="Other Embedded Cost Assumptions" dataDxfId="206"/>
    <tableColumn id="2" xr3:uid="{7C29512F-9B30-2A4F-BFD7-81055E13E708}" name="Total Cost" dataDxfId="205" dataCellStyle="Currency"/>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F64D1372-3468-FA48-9A39-16DF6A4A7856}" name="Escalation_Rate" displayName="Escalation_Rate" ref="B13:D15" totalsRowShown="0" headerRowDxfId="204" dataDxfId="202" headerRowBorderDxfId="203" tableBorderDxfId="201" totalsRowBorderDxfId="200">
  <autoFilter ref="B13:D15" xr:uid="{F64D1372-3468-FA48-9A39-16DF6A4A7856}">
    <filterColumn colId="0" hiddenButton="1"/>
    <filterColumn colId="1" hiddenButton="1"/>
    <filterColumn colId="2" hiddenButton="1"/>
  </autoFilter>
  <tableColumns count="3">
    <tableColumn id="1" xr3:uid="{4461382D-DA7B-4F47-AC6B-A01B93D33D97}" name="Escalation Rate Included in Table Below" dataDxfId="199"/>
    <tableColumn id="2" xr3:uid="{C4E1A2B5-D229-7441-8D23-965B0ED3B065}" name="Primary Technology" dataDxfId="198" dataCellStyle="Currency"/>
    <tableColumn id="3" xr3:uid="{A71A9E07-7EC2-2341-9C73-C437A7FA6CED}" name="Secondary Technology" dataDxfId="197" dataCellStyle="Currency"/>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BB69D315-23FB-F349-A6F2-9B8248631190}" name="Primary_PPA_ESA_Rates" displayName="Primary_PPA_ESA_Rates" ref="B19:H59" totalsRowShown="0" headerRowDxfId="196" dataDxfId="194" headerRowBorderDxfId="195" tableBorderDxfId="193" totalsRowBorderDxfId="192" headerRowCellStyle="Table Header">
  <autoFilter ref="B19:H59" xr:uid="{BB69D315-23FB-F349-A6F2-9B824863119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FCC2289-E0B5-684C-BD35-1F9F1B848FB0}" name="Commercial Operation Year" dataDxfId="191" dataCellStyle="Table Index"/>
    <tableColumn id="2" xr3:uid="{7142E506-19A7-6145-951C-A3BF466C2150}" name="Expected Annual Energy P50 (Net AC MWh)" dataDxfId="190" dataCellStyle="Input"/>
    <tableColumn id="3" xr3:uid="{F34A2560-481E-CB4F-A289-910EB3FF911E}" name="Energy Payment Rate ($/MWh)*" dataDxfId="189" dataCellStyle="Currency"/>
    <tableColumn id="4" xr3:uid="{43F9C682-1C7A-F14B-B705-2A65760CA2FC}" name="Total Expected Annual Energy Payment ($)" dataDxfId="188" dataCellStyle="Currency">
      <calculatedColumnFormula>C20*D20</calculatedColumnFormula>
    </tableColumn>
    <tableColumn id="5" xr3:uid="{392F4A16-3C31-6749-9AB3-CAE8DBB82105}" name="Capacity (MW)" dataDxfId="187" dataCellStyle="Comma"/>
    <tableColumn id="6" xr3:uid="{696E81F1-4625-AB45-8B42-5560FB60B62C}" name="Capacity Payment Rate ($/kW-mo)" dataDxfId="186" dataCellStyle="Currency"/>
    <tableColumn id="7" xr3:uid="{3923E24E-353F-A844-9825-B04D3FE5D1CB}" name="Total Expected Capacity Payment Rate ($)" dataDxfId="185" dataCellStyle="Currency">
      <calculatedColumnFormula>F20*G20*12*1000</calculatedColumnFormula>
    </tableColumn>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12ECF71-401A-F948-A07B-95721E618358}" name="Primary_Start_Costs" displayName="Primary_Start_Costs" ref="B62:E66" totalsRowShown="0" headerRowDxfId="184" dataDxfId="182" headerRowBorderDxfId="183" tableBorderDxfId="181" totalsRowBorderDxfId="180" headerRowCellStyle="Table Header">
  <autoFilter ref="B62:E66" xr:uid="{012ECF71-401A-F948-A07B-95721E618358}">
    <filterColumn colId="0" hiddenButton="1"/>
    <filterColumn colId="1" hiddenButton="1"/>
    <filterColumn colId="2" hiddenButton="1"/>
    <filterColumn colId="3" hiddenButton="1"/>
  </autoFilter>
  <tableColumns count="4">
    <tableColumn id="1" xr3:uid="{6D53E140-5577-C344-8F17-43C72BF05337}" name="Start Costs" dataDxfId="179" dataCellStyle="Table Index"/>
    <tableColumn id="2" xr3:uid="{2A2854BD-7543-0E44-ABC8-F33B49C1AF3C}" name="Cost per Start ($)" dataDxfId="178" dataCellStyle="Currency"/>
    <tableColumn id="3" xr3:uid="{A3A5229F-A9B2-754E-A659-2FE3C1C01DC2}" name="Estimated Annual Starts (#/Yr)" dataDxfId="177" dataCellStyle="Currency"/>
    <tableColumn id="4" xr3:uid="{0AFC5966-BDCD-0F4B-A57B-167B40929A68}" name="Total Expected Start Cost Payments" dataDxfId="176" dataCellStyle="Currency">
      <calculatedColumnFormula>C63*D63</calculatedColumnFormula>
    </tableColumn>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6B76C3B5-92E2-0948-8006-ADD3DF32FFDF}" name="Secondary_PPA_ESA_Rates" displayName="Secondary_PPA_ESA_Rates" ref="B69:H109" totalsRowShown="0" headerRowDxfId="175" dataDxfId="173" headerRowBorderDxfId="174" tableBorderDxfId="172" totalsRowBorderDxfId="171" headerRowCellStyle="Table Header" dataCellStyle="Input">
  <autoFilter ref="B69:H109" xr:uid="{6B76C3B5-92E2-0948-8006-ADD3DF32FFD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870AF7F-8C8E-4A4D-A6F3-495BF04E8089}" name="Commercial Operation Year" dataDxfId="170" dataCellStyle="Table Index"/>
    <tableColumn id="2" xr3:uid="{1F1CECCF-4EE8-B047-9B8C-7542C6D28E56}" name="Expected Energy (MWh)" dataDxfId="169" dataCellStyle="Input"/>
    <tableColumn id="3" xr3:uid="{88A0A304-9D31-8247-B701-9C35554C2398}" name="Energy Payment Rate ($/MWh)*" dataDxfId="168" dataCellStyle="Input"/>
    <tableColumn id="4" xr3:uid="{ECDDEA12-7405-CF43-9AF2-1D7E58FA1057}" name="Total Expected Annual Energy Payment ($)" dataDxfId="167" dataCellStyle="Input">
      <calculatedColumnFormula>C70*D70</calculatedColumnFormula>
    </tableColumn>
    <tableColumn id="5" xr3:uid="{01FAF69F-C926-9B41-A8A6-1FB3D3EDC7F8}" name="Capacity (MW)" dataDxfId="166" dataCellStyle="Input"/>
    <tableColumn id="6" xr3:uid="{C8932B64-B422-3546-B067-63771445DD53}" name="Capacity Payment Rate ($/kW-mo)" dataDxfId="165" dataCellStyle="Input"/>
    <tableColumn id="7" xr3:uid="{509FBE84-A4DD-184F-B19C-2BC2BE800405}" name="Total Expected Capacity Payment Rate ($)" dataDxfId="164" dataCellStyle="Output">
      <calculatedColumnFormula>F70*G70*12*1000</calculatedColumnFormula>
    </tableColumn>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8B83ABB1-5AF7-6E44-8BAF-ABD9EC0F9AA9}" name="Secondary_Start_Costs" displayName="Secondary_Start_Costs" ref="B112:E116" totalsRowShown="0" headerRowDxfId="163" dataDxfId="161" headerRowBorderDxfId="162" tableBorderDxfId="160" totalsRowBorderDxfId="159" headerRowCellStyle="Table Header">
  <autoFilter ref="B112:E116" xr:uid="{8B83ABB1-5AF7-6E44-8BAF-ABD9EC0F9AA9}">
    <filterColumn colId="0" hiddenButton="1"/>
    <filterColumn colId="1" hiddenButton="1"/>
    <filterColumn colId="2" hiddenButton="1"/>
    <filterColumn colId="3" hiddenButton="1"/>
  </autoFilter>
  <tableColumns count="4">
    <tableColumn id="1" xr3:uid="{A3ED3F73-5C0D-D143-83D9-1C1181B17858}" name="Start Costs" dataDxfId="158" dataCellStyle="Table Index"/>
    <tableColumn id="2" xr3:uid="{E494618A-99F5-264C-A35B-2B11C44C274B}" name="Cost per Start ($)" dataDxfId="157" dataCellStyle="Currency"/>
    <tableColumn id="3" xr3:uid="{8B63FB8A-D1EF-B943-A574-0DB1E1C2F220}" name="Estimated Annual Starts (#/Yr)" dataDxfId="156" dataCellStyle="Currency"/>
    <tableColumn id="4" xr3:uid="{086E5F7F-EB2B-BD48-B7F5-1DAAD978E83D}" name="Total Expected Start Cost Payments" dataDxfId="155" dataCellStyle="Currency">
      <calculatedColumnFormula>C113*D113</calculatedColumnFormula>
    </tableColumn>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63ADCE6B-3B75-4049-BDAA-195C23BBE418}" name="Capital_Costs" displayName="Capital_Costs" ref="B3:D7" totalsRowShown="0" headerRowDxfId="154" dataDxfId="152" headerRowBorderDxfId="153" tableBorderDxfId="151" headerRowCellStyle="Table Header">
  <autoFilter ref="B3:D7" xr:uid="{63ADCE6B-3B75-4049-BDAA-195C23BBE418}">
    <filterColumn colId="0" hiddenButton="1"/>
    <filterColumn colId="1" hiddenButton="1"/>
    <filterColumn colId="2" hiddenButton="1"/>
  </autoFilter>
  <tableColumns count="3">
    <tableColumn id="1" xr3:uid="{A1761035-6DC7-9941-B4A8-9594263A30E4}" name="Capital Costs" dataDxfId="150" dataCellStyle="Table Index"/>
    <tableColumn id="2" xr3:uid="{ECF8D4C2-2144-FD45-939B-F1544F62BE70}" name="Primary Technology" dataDxfId="149" dataCellStyle="Output"/>
    <tableColumn id="3" xr3:uid="{8C826762-0E3A-2947-B0B2-02E59DB80F4C}" name="Secondary Technology" dataDxfId="148" dataCellStyle="Output"/>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753CDE56-A990-E14E-83FF-AD9D1E0C4024}" name="Ongoing_Cost_Calculations" displayName="Ongoing_Cost_Calculations" ref="B9:D12" totalsRowShown="0" headerRowDxfId="147" dataDxfId="145" headerRowBorderDxfId="146" tableBorderDxfId="144" totalsRowBorderDxfId="143" headerRowCellStyle="Table Header">
  <autoFilter ref="B9:D12" xr:uid="{753CDE56-A990-E14E-83FF-AD9D1E0C4024}">
    <filterColumn colId="0" hiddenButton="1"/>
    <filterColumn colId="1" hiddenButton="1"/>
    <filterColumn colId="2" hiddenButton="1"/>
  </autoFilter>
  <tableColumns count="3">
    <tableColumn id="1" xr3:uid="{54D38752-389F-4F4B-9F1B-2B7CDC18ACFA}" name="Ongoing Cost Calculation Assumptions" dataDxfId="142"/>
    <tableColumn id="2" xr3:uid="{A1764D76-92F0-114E-AB29-4CDE35CECDF0}" name="Primary Technology" dataDxfId="141"/>
    <tableColumn id="3" xr3:uid="{344DDD1B-2913-0142-AFAD-C7A03AB5E7C9}" name="Secondary Technology" dataDxfId="140"/>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C8FCBD04-C57B-AD43-9598-A12105377B5E}" name="Primary_Schedule_of_Payments" displayName="Primary_Schedule_of_Payments" ref="B14:J65" totalsRowShown="0" headerRowDxfId="139" dataDxfId="137" headerRowBorderDxfId="138" tableBorderDxfId="136" headerRowCellStyle="Table Header" dataCellStyle="Input">
  <autoFilter ref="B14:J65" xr:uid="{C8FCBD04-C57B-AD43-9598-A12105377B5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A607CDF-C399-1241-9690-8F890C7F1809}" name="Payment Date (mm/dd/yyyy)" dataDxfId="135" dataCellStyle="Input"/>
    <tableColumn id="2" xr3:uid="{4A125C92-3A38-7446-9A13-0CAECC1174AC}" name="Generation Related Payments ($)" dataDxfId="134" dataCellStyle="Input"/>
    <tableColumn id="3" xr3:uid="{28CA33A6-1D2B-9140-BC97-C3609BB9FF3F}" name="Generator Interconnection Payments ($)" dataDxfId="133" dataCellStyle="Input"/>
    <tableColumn id="4" xr3:uid="{C3F4C55B-CBAA-1640-BF9F-4A849EC59D4A}" name="Transmission / Network Upgrade Payments ($)" dataDxfId="132" dataCellStyle="Input"/>
    <tableColumn id="5" xr3:uid="{01C7D0F2-0306-B648-B9E9-67CD6D671FF6}" name="Fuel Infrastructure Payments ($)" dataDxfId="131" dataCellStyle="Input"/>
    <tableColumn id="6" xr3:uid="{F0B5F92C-E7D3-7943-BE9C-92C563764DFE}" name="Land Purchase Payments ($)" dataDxfId="130" dataCellStyle="Input"/>
    <tableColumn id="7" xr3:uid="{95B260BD-3A66-3843-A0DF-09ABDDBFF7DB}" name="Other Project Related Payments ($)" dataDxfId="129" dataCellStyle="Input"/>
    <tableColumn id="8" xr3:uid="{1D069CB6-E213-F647-A85A-5945C3F0CADE}" name="Taxes ($)" dataDxfId="128" dataCellStyle="Input"/>
    <tableColumn id="9" xr3:uid="{518EB55E-E362-B841-B5B3-2E714A73C912}" name="Total Payments ($)" dataDxfId="127" dataCellStyle="Calculation"/>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A491517B-E19E-6E42-B699-B25BC9C4B843}" name="Secondary_Schedule_of_Payments68" displayName="Secondary_Schedule_of_Payments68" ref="L14:T65" totalsRowShown="0" headerRowDxfId="126" dataDxfId="124" headerRowBorderDxfId="125" tableBorderDxfId="123" headerRowCellStyle="Table Header" dataCellStyle="Input">
  <autoFilter ref="L14:T65" xr:uid="{A491517B-E19E-6E42-B699-B25BC9C4B8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DB4D118-FE57-6C45-BC38-9534F59AD65F}" name="Payment Date (mm/dd/yyyy)" dataDxfId="122" dataCellStyle="Input"/>
    <tableColumn id="2" xr3:uid="{0469AE9B-0EBA-F04B-B980-9F58A61D7A2C}" name="Generation Related Payments ($)" dataDxfId="121" dataCellStyle="Input"/>
    <tableColumn id="3" xr3:uid="{A9B8A1F6-D95B-E94C-9B2F-8CA157F7D545}" name="Generator Interconnection Payments ($)" dataDxfId="120" dataCellStyle="Input"/>
    <tableColumn id="4" xr3:uid="{364B9FF1-EFFE-514C-B359-40E543A8B5B6}" name="Transmission / Network Upgrade Payments ($)" dataDxfId="119" dataCellStyle="Input"/>
    <tableColumn id="5" xr3:uid="{CF57AFD2-0A4F-E54C-BA89-003C90662F89}" name="Fuel Infrastructure Payments ($)" dataDxfId="118" dataCellStyle="Input"/>
    <tableColumn id="6" xr3:uid="{7A45C969-7B11-3947-A18B-56E21183FA54}" name="Land Purchase Payments ($)" dataDxfId="117" dataCellStyle="Input"/>
    <tableColumn id="7" xr3:uid="{1BF151AC-B653-2E4C-90FE-36E95FC6DDF0}" name="Other Project Related Payments ($)" dataDxfId="116" dataCellStyle="Input"/>
    <tableColumn id="8" xr3:uid="{13723860-DD68-7747-9C61-A7471BAEC98B}" name="Taxes ($)" dataDxfId="115" dataCellStyle="Input"/>
    <tableColumn id="9" xr3:uid="{A5ECC3B9-DA4B-6C41-98D5-7F9FD6C14AC2}" name="Total Payments ($)" dataDxfId="114" dataCellStyle="Calculation"/>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4A613854-BEE0-CF41-9360-A03B074A269E}" name="Primary_Annual_Cost_Projections" displayName="Primary_Annual_Cost_Projections" ref="B68:I108" totalsRowShown="0" headerRowDxfId="113" dataDxfId="111" headerRowBorderDxfId="112" tableBorderDxfId="110" totalsRowBorderDxfId="109" headerRowCellStyle="Table Header" dataCellStyle="Input">
  <autoFilter ref="B68:I108" xr:uid="{4A613854-BEE0-CF41-9360-A03B074A269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57CBFD1-98EC-384B-ADC4-BBEF2D434CAE}" name="Commercial Operation Year" dataDxfId="108" dataCellStyle="Table Index">
      <calculatedColumnFormula>B68+1</calculatedColumnFormula>
    </tableColumn>
    <tableColumn id="2" xr3:uid="{43833C59-16B7-A543-83AB-C53ACF378EFA}" name="FOM _x000a_($/yr)" dataDxfId="107" dataCellStyle="Input"/>
    <tableColumn id="3" xr3:uid="{3D5D9213-C8A2-2244-9072-6C3CAAF996FF}" name="Ongoing CapX ($/yr)" dataDxfId="106" dataCellStyle="Input"/>
    <tableColumn id="4" xr3:uid="{94E4716B-4AA1-DD43-B452-D42819594E5C}" name="VOM _x000a_($/MWh)" dataDxfId="105" dataCellStyle="Input"/>
    <tableColumn id="5" xr3:uid="{995E5F38-4E2B-F94C-A167-E2A14CB16525}" name="Fuel Service Charges ($/MMBtu)" dataDxfId="104" dataCellStyle="Input"/>
    <tableColumn id="6" xr3:uid="{86080AA7-CCA5-4643-98C2-F3F27459121A}" name="Start Cost ($/start)_x000a_Not Included in FOM or CapX" dataDxfId="103" dataCellStyle="Input"/>
    <tableColumn id="7" xr3:uid="{FBD254D1-B156-3D46-8595-988F87183FC5}" name="Other Fixed Costs ($/MWh)" dataDxfId="102" dataCellStyle="Input"/>
    <tableColumn id="8" xr3:uid="{CED300F5-5532-CA47-B926-031290C181E4}" name="Other Variable Costs ($/MWh)" dataDxfId="101" dataCellStyle="Input"/>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67098A3C-7798-F548-8D22-EBD9217F7A94}" name="Secondary_Annual_Cost_Projections" displayName="Secondary_Annual_Cost_Projections" ref="L68:S108" totalsRowShown="0" headerRowDxfId="100" dataDxfId="98" headerRowBorderDxfId="99" tableBorderDxfId="97" totalsRowBorderDxfId="96" headerRowCellStyle="Table Header" dataCellStyle="Input">
  <autoFilter ref="L68:S108" xr:uid="{67098A3C-7798-F548-8D22-EBD9217F7A9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AF7EBC5-7560-6847-8E77-3E7E1D38E92E}" name="Commercial Operation Year" dataDxfId="95" dataCellStyle="Table Index">
      <calculatedColumnFormula>L68+1</calculatedColumnFormula>
    </tableColumn>
    <tableColumn id="2" xr3:uid="{DB6D896A-477D-9746-986F-644499618863}" name="FOM _x000a_($/yr)" dataDxfId="94" dataCellStyle="Input"/>
    <tableColumn id="3" xr3:uid="{D25096BB-B82A-2647-8759-777515140B87}" name="Ongoing CapX ($/yr)" dataDxfId="93" dataCellStyle="Input"/>
    <tableColumn id="4" xr3:uid="{32AC9859-CEDB-E247-AC6F-C4371CC607C3}" name="VOM _x000a_($/MWh)" dataDxfId="92" dataCellStyle="Input"/>
    <tableColumn id="5" xr3:uid="{12B0A36C-857F-CD49-80D0-C5C63B574756}" name="Fuel Service Charges ($/MMBtu)" dataDxfId="91" dataCellStyle="Input"/>
    <tableColumn id="6" xr3:uid="{662C9BE3-6CCC-1E43-A628-DDD45DFFCAE8}" name="Start Cost ($/start)_x000a_Not Included in FOM or CapX" dataDxfId="90" dataCellStyle="Input"/>
    <tableColumn id="7" xr3:uid="{30B35D3F-7012-B748-A070-88C327B4999D}" name="Other Fixed Costs ($/MWh)" dataDxfId="89" dataCellStyle="Input"/>
    <tableColumn id="8" xr3:uid="{AA64D0E8-3462-2B4C-90FC-DFF9BB361D45}" name="Other Variable Costs ($/MWh)" dataDxfId="88" dataCellStyle="Input"/>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7A3087-842E-D449-9B62-63B52CB34A95}" name="Project_Parameters" displayName="Project_Parameters" ref="F3:G5" totalsRowShown="0" headerRowDxfId="87" tableBorderDxfId="86" headerRowCellStyle="Table Header">
  <autoFilter ref="F3:G5" xr:uid="{607A3087-842E-D449-9B62-63B52CB34A95}">
    <filterColumn colId="0" hiddenButton="1"/>
    <filterColumn colId="1" hiddenButton="1"/>
  </autoFilter>
  <tableColumns count="2">
    <tableColumn id="1" xr3:uid="{E5191D6E-753C-1246-8E99-F671C6C264EF}" name="Project Parameters" dataDxfId="85" dataCellStyle="Table Index"/>
    <tableColumn id="2" xr3:uid="{D663B751-2F71-CF4B-B7D9-F7C0CD95511B}" name="Value" dataDxfId="84">
      <calculatedColumnFormula>'3. Project Information'!$C$38</calculatedColumnFormula>
    </tableColumn>
  </tableColumns>
  <tableStyleInfo name="TableStyleLight1" showFirstColumn="0" showLastColumn="0" showRowStripes="1" showColumnStripes="0"/>
</table>
</file>

<file path=xl/theme/theme1.xml><?xml version="1.0" encoding="utf-8"?>
<a:theme xmlns:a="http://schemas.openxmlformats.org/drawingml/2006/main" name="E3 Bright Arial">
  <a:themeElements>
    <a:clrScheme name="E3 Bright">
      <a:dk1>
        <a:srgbClr val="000000"/>
      </a:dk1>
      <a:lt1>
        <a:sysClr val="window" lastClr="FFFFFF"/>
      </a:lt1>
      <a:dk2>
        <a:srgbClr val="034E6E"/>
      </a:dk2>
      <a:lt2>
        <a:srgbClr val="EEECE1"/>
      </a:lt2>
      <a:accent1>
        <a:srgbClr val="6EA1B6"/>
      </a:accent1>
      <a:accent2>
        <a:srgbClr val="FFB700"/>
      </a:accent2>
      <a:accent3>
        <a:srgbClr val="FF5F39"/>
      </a:accent3>
      <a:accent4>
        <a:srgbClr val="30D773"/>
      </a:accent4>
      <a:accent5>
        <a:srgbClr val="FF8700"/>
      </a:accent5>
      <a:accent6>
        <a:srgbClr val="4458D2"/>
      </a:accent6>
      <a:hlink>
        <a:srgbClr val="6565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5" Type="http://schemas.openxmlformats.org/officeDocument/2006/relationships/table" Target="../tables/table8.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1.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2.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3.bin"/><Relationship Id="rId5" Type="http://schemas.openxmlformats.org/officeDocument/2006/relationships/table" Target="../tables/table24.xml"/><Relationship Id="rId4" Type="http://schemas.openxmlformats.org/officeDocument/2006/relationships/table" Target="../tables/table2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4.bin"/><Relationship Id="rId5" Type="http://schemas.openxmlformats.org/officeDocument/2006/relationships/table" Target="../tables/table28.xml"/><Relationship Id="rId4" Type="http://schemas.openxmlformats.org/officeDocument/2006/relationships/table" Target="../tables/table2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5.bin"/><Relationship Id="rId5" Type="http://schemas.openxmlformats.org/officeDocument/2006/relationships/table" Target="../tables/table32.xml"/><Relationship Id="rId4" Type="http://schemas.openxmlformats.org/officeDocument/2006/relationships/table" Target="../tables/table31.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39.xml"/><Relationship Id="rId3" Type="http://schemas.openxmlformats.org/officeDocument/2006/relationships/table" Target="../tables/table34.xml"/><Relationship Id="rId7" Type="http://schemas.openxmlformats.org/officeDocument/2006/relationships/table" Target="../tables/table38.xml"/><Relationship Id="rId2" Type="http://schemas.openxmlformats.org/officeDocument/2006/relationships/table" Target="../tables/table33.xml"/><Relationship Id="rId1" Type="http://schemas.openxmlformats.org/officeDocument/2006/relationships/printerSettings" Target="../printerSettings/printerSettings6.bin"/><Relationship Id="rId6" Type="http://schemas.openxmlformats.org/officeDocument/2006/relationships/table" Target="../tables/table37.xml"/><Relationship Id="rId5" Type="http://schemas.openxmlformats.org/officeDocument/2006/relationships/table" Target="../tables/table36.xml"/><Relationship Id="rId4" Type="http://schemas.openxmlformats.org/officeDocument/2006/relationships/table" Target="../tables/table35.xml"/><Relationship Id="rId9" Type="http://schemas.openxmlformats.org/officeDocument/2006/relationships/table" Target="../tables/table4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printerSettings" Target="../printerSettings/printerSettings7.bin"/><Relationship Id="rId4" Type="http://schemas.openxmlformats.org/officeDocument/2006/relationships/table" Target="../tables/table43.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table" Target="../tables/table44.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53.xml"/><Relationship Id="rId3" Type="http://schemas.openxmlformats.org/officeDocument/2006/relationships/table" Target="../tables/table48.xml"/><Relationship Id="rId7" Type="http://schemas.openxmlformats.org/officeDocument/2006/relationships/table" Target="../tables/table52.xml"/><Relationship Id="rId2" Type="http://schemas.openxmlformats.org/officeDocument/2006/relationships/table" Target="../tables/table47.xml"/><Relationship Id="rId1" Type="http://schemas.openxmlformats.org/officeDocument/2006/relationships/printerSettings" Target="../printerSettings/printerSettings8.bin"/><Relationship Id="rId6" Type="http://schemas.openxmlformats.org/officeDocument/2006/relationships/table" Target="../tables/table51.xml"/><Relationship Id="rId5" Type="http://schemas.openxmlformats.org/officeDocument/2006/relationships/table" Target="../tables/table50.xml"/><Relationship Id="rId4" Type="http://schemas.openxmlformats.org/officeDocument/2006/relationships/table" Target="../tables/table49.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60.xml"/><Relationship Id="rId3" Type="http://schemas.openxmlformats.org/officeDocument/2006/relationships/table" Target="../tables/table55.xml"/><Relationship Id="rId7" Type="http://schemas.openxmlformats.org/officeDocument/2006/relationships/table" Target="../tables/table59.xml"/><Relationship Id="rId2" Type="http://schemas.openxmlformats.org/officeDocument/2006/relationships/table" Target="../tables/table54.xml"/><Relationship Id="rId1" Type="http://schemas.openxmlformats.org/officeDocument/2006/relationships/printerSettings" Target="../printerSettings/printerSettings9.bin"/><Relationship Id="rId6" Type="http://schemas.openxmlformats.org/officeDocument/2006/relationships/table" Target="../tables/table58.xml"/><Relationship Id="rId5" Type="http://schemas.openxmlformats.org/officeDocument/2006/relationships/table" Target="../tables/table57.xml"/><Relationship Id="rId4" Type="http://schemas.openxmlformats.org/officeDocument/2006/relationships/table" Target="../tables/table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0E8FE-BCA5-F14D-A986-D94869171244}">
  <sheetPr codeName="Sheet1">
    <tabColor theme="3"/>
  </sheetPr>
  <dimension ref="A1:D67"/>
  <sheetViews>
    <sheetView showGridLines="0" topLeftCell="A42" workbookViewId="0">
      <selection activeCell="B24" sqref="B24"/>
    </sheetView>
  </sheetViews>
  <sheetFormatPr baseColWidth="10" defaultColWidth="12" defaultRowHeight="12" x14ac:dyDescent="0.15"/>
  <cols>
    <col min="2" max="2" width="55.19921875" customWidth="1"/>
    <col min="3" max="3" width="67.796875" bestFit="1" customWidth="1"/>
  </cols>
  <sheetData>
    <row r="1" spans="1:4" s="1" customFormat="1" ht="30" thickBot="1" x14ac:dyDescent="0.2">
      <c r="A1" s="1" t="s">
        <v>0</v>
      </c>
    </row>
    <row r="4" spans="1:4" ht="20" thickBot="1" x14ac:dyDescent="0.2">
      <c r="B4" s="2" t="s">
        <v>1</v>
      </c>
      <c r="C4" s="2"/>
      <c r="D4" s="2"/>
    </row>
    <row r="13" spans="1:4" x14ac:dyDescent="0.15">
      <c r="B13" t="s">
        <v>2</v>
      </c>
    </row>
    <row r="14" spans="1:4" x14ac:dyDescent="0.15">
      <c r="B14" t="s">
        <v>3</v>
      </c>
    </row>
    <row r="15" spans="1:4" x14ac:dyDescent="0.15">
      <c r="B15" t="s">
        <v>4</v>
      </c>
    </row>
    <row r="17" spans="2:4" x14ac:dyDescent="0.15">
      <c r="B17" s="3">
        <v>45839</v>
      </c>
    </row>
    <row r="20" spans="2:4" ht="19" x14ac:dyDescent="0.15">
      <c r="B20" s="2" t="s">
        <v>5</v>
      </c>
      <c r="C20" s="2"/>
      <c r="D20" s="2"/>
    </row>
    <row r="24" spans="2:4" ht="19" x14ac:dyDescent="0.15">
      <c r="B24" s="2" t="s">
        <v>6</v>
      </c>
      <c r="C24" s="2"/>
      <c r="D24" s="2"/>
    </row>
    <row r="26" spans="2:4" ht="13" x14ac:dyDescent="0.15">
      <c r="B26" s="4" t="s">
        <v>7</v>
      </c>
      <c r="C26" s="4" t="s">
        <v>8</v>
      </c>
    </row>
    <row r="27" spans="2:4" ht="13" x14ac:dyDescent="0.15">
      <c r="B27" s="12" t="s">
        <v>9</v>
      </c>
      <c r="C27" s="12" t="s">
        <v>10</v>
      </c>
    </row>
    <row r="28" spans="2:4" ht="13" x14ac:dyDescent="0.15">
      <c r="B28" s="12" t="s">
        <v>11</v>
      </c>
      <c r="C28" s="12" t="s">
        <v>12</v>
      </c>
    </row>
    <row r="29" spans="2:4" ht="13" x14ac:dyDescent="0.15">
      <c r="B29" s="12" t="s">
        <v>660</v>
      </c>
      <c r="C29" s="12" t="s">
        <v>661</v>
      </c>
    </row>
    <row r="30" spans="2:4" ht="13" x14ac:dyDescent="0.15">
      <c r="B30" s="12" t="s">
        <v>13</v>
      </c>
      <c r="C30" s="12" t="s">
        <v>14</v>
      </c>
    </row>
    <row r="31" spans="2:4" ht="13" x14ac:dyDescent="0.15">
      <c r="B31" s="12" t="s">
        <v>15</v>
      </c>
      <c r="C31" s="12" t="s">
        <v>16</v>
      </c>
    </row>
    <row r="32" spans="2:4" ht="13" x14ac:dyDescent="0.15">
      <c r="B32" s="12" t="s">
        <v>17</v>
      </c>
      <c r="C32" s="12" t="s">
        <v>18</v>
      </c>
    </row>
    <row r="33" spans="2:4" ht="13" x14ac:dyDescent="0.15">
      <c r="B33" s="12" t="s">
        <v>19</v>
      </c>
      <c r="C33" s="12" t="s">
        <v>20</v>
      </c>
    </row>
    <row r="34" spans="2:4" ht="13" x14ac:dyDescent="0.15">
      <c r="B34" s="12" t="s">
        <v>21</v>
      </c>
      <c r="C34" s="12" t="s">
        <v>22</v>
      </c>
    </row>
    <row r="35" spans="2:4" ht="13" x14ac:dyDescent="0.15">
      <c r="B35" s="12" t="s">
        <v>23</v>
      </c>
      <c r="C35" s="12" t="s">
        <v>24</v>
      </c>
    </row>
    <row r="36" spans="2:4" ht="13" x14ac:dyDescent="0.15">
      <c r="B36" s="12" t="s">
        <v>25</v>
      </c>
      <c r="C36" s="12" t="s">
        <v>26</v>
      </c>
    </row>
    <row r="37" spans="2:4" ht="13" x14ac:dyDescent="0.15">
      <c r="B37" s="12" t="s">
        <v>27</v>
      </c>
      <c r="C37" s="12" t="s">
        <v>28</v>
      </c>
    </row>
    <row r="38" spans="2:4" ht="13" x14ac:dyDescent="0.15">
      <c r="B38" s="12" t="s">
        <v>29</v>
      </c>
      <c r="C38" s="12" t="s">
        <v>30</v>
      </c>
    </row>
    <row r="39" spans="2:4" ht="13" x14ac:dyDescent="0.15">
      <c r="B39" s="12" t="s">
        <v>31</v>
      </c>
      <c r="C39" s="12" t="s">
        <v>32</v>
      </c>
    </row>
    <row r="41" spans="2:4" ht="20" thickBot="1" x14ac:dyDescent="0.2">
      <c r="B41" s="2" t="s">
        <v>34</v>
      </c>
      <c r="C41" s="2"/>
      <c r="D41" s="2"/>
    </row>
    <row r="43" spans="2:4" x14ac:dyDescent="0.15">
      <c r="B43" s="11" t="s">
        <v>35</v>
      </c>
    </row>
    <row r="45" spans="2:4" ht="13" x14ac:dyDescent="0.15">
      <c r="B45" s="5" t="s">
        <v>36</v>
      </c>
    </row>
    <row r="46" spans="2:4" ht="13" x14ac:dyDescent="0.15">
      <c r="B46" s="6" t="s">
        <v>37</v>
      </c>
    </row>
    <row r="47" spans="2:4" ht="13" x14ac:dyDescent="0.15">
      <c r="B47" s="13" t="s">
        <v>38</v>
      </c>
    </row>
    <row r="48" spans="2:4" ht="13" x14ac:dyDescent="0.15">
      <c r="B48" s="7" t="s">
        <v>39</v>
      </c>
    </row>
    <row r="49" spans="2:2" ht="13" x14ac:dyDescent="0.15">
      <c r="B49" s="29" t="s">
        <v>40</v>
      </c>
    </row>
    <row r="51" spans="2:2" ht="13" x14ac:dyDescent="0.15">
      <c r="B51" s="8" t="s">
        <v>41</v>
      </c>
    </row>
    <row r="52" spans="2:2" x14ac:dyDescent="0.15">
      <c r="B52" s="10" t="s">
        <v>42</v>
      </c>
    </row>
    <row r="53" spans="2:2" x14ac:dyDescent="0.15">
      <c r="B53" s="9" t="s">
        <v>43</v>
      </c>
    </row>
    <row r="55" spans="2:2" ht="20" thickBot="1" x14ac:dyDescent="0.2">
      <c r="B55" s="2" t="s">
        <v>44</v>
      </c>
    </row>
    <row r="57" spans="2:2" x14ac:dyDescent="0.15">
      <c r="B57" s="11" t="s">
        <v>45</v>
      </c>
    </row>
    <row r="59" spans="2:2" ht="13" x14ac:dyDescent="0.15">
      <c r="B59" s="5" t="s">
        <v>46</v>
      </c>
    </row>
    <row r="60" spans="2:2" ht="13" x14ac:dyDescent="0.15">
      <c r="B60" s="30" t="s">
        <v>47</v>
      </c>
    </row>
    <row r="61" spans="2:2" ht="13" x14ac:dyDescent="0.15">
      <c r="B61" s="31" t="s">
        <v>48</v>
      </c>
    </row>
    <row r="62" spans="2:2" ht="13" x14ac:dyDescent="0.15">
      <c r="B62" s="32" t="s">
        <v>49</v>
      </c>
    </row>
    <row r="63" spans="2:2" ht="13" x14ac:dyDescent="0.15">
      <c r="B63" s="33" t="s">
        <v>33</v>
      </c>
    </row>
    <row r="65" spans="2:2" ht="13" x14ac:dyDescent="0.15">
      <c r="B65" s="22"/>
    </row>
    <row r="66" spans="2:2" x14ac:dyDescent="0.15">
      <c r="B66" s="23"/>
    </row>
    <row r="67" spans="2:2" x14ac:dyDescent="0.15">
      <c r="B67" s="24"/>
    </row>
  </sheetData>
  <sheetProtection algorithmName="SHA-512" hashValue="ksYdA5CRQBZ8Dhwu+0ikAUrxp5vHX1ZInLLCVp4a9Oks5pjYE2SB0U473dbt4ziquBcYjpaZALpy4V4/LEh2lg==" saltValue="+WEN1ZZk5jLO8+5ko+4Epg==" spinCount="100000" sheet="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310F2-FB7A-481A-A43A-3269574A3720}">
  <sheetPr codeName="Sheet2">
    <tabColor theme="3"/>
  </sheetPr>
  <dimension ref="B1:D38"/>
  <sheetViews>
    <sheetView workbookViewId="0">
      <selection activeCell="D18" sqref="D18"/>
    </sheetView>
  </sheetViews>
  <sheetFormatPr baseColWidth="10" defaultColWidth="9.19921875" defaultRowHeight="12" x14ac:dyDescent="0.15"/>
  <cols>
    <col min="1" max="1" width="9.19921875" style="49"/>
    <col min="2" max="2" width="82.19921875" style="49" customWidth="1"/>
    <col min="3" max="3" width="39.59765625" style="49" customWidth="1"/>
    <col min="4" max="4" width="15.796875" style="49" customWidth="1"/>
    <col min="5" max="16384" width="9.19921875" style="49"/>
  </cols>
  <sheetData>
    <row r="1" spans="2:4" s="48" customFormat="1" ht="25" thickBot="1" x14ac:dyDescent="0.25">
      <c r="B1" s="18" t="s">
        <v>50</v>
      </c>
      <c r="C1" s="47"/>
      <c r="D1" s="47"/>
    </row>
    <row r="3" spans="2:4" ht="13" x14ac:dyDescent="0.15">
      <c r="B3" s="50" t="s">
        <v>51</v>
      </c>
      <c r="C3" s="50" t="s">
        <v>52</v>
      </c>
      <c r="D3" s="50" t="s">
        <v>53</v>
      </c>
    </row>
    <row r="4" spans="2:4" ht="13" x14ac:dyDescent="0.15">
      <c r="B4" s="51" t="s">
        <v>10</v>
      </c>
      <c r="C4" s="13" t="s">
        <v>9</v>
      </c>
      <c r="D4" s="58"/>
    </row>
    <row r="5" spans="2:4" ht="13" x14ac:dyDescent="0.15">
      <c r="B5" s="51" t="s">
        <v>12</v>
      </c>
      <c r="C5" s="13" t="s">
        <v>11</v>
      </c>
      <c r="D5" s="58"/>
    </row>
    <row r="6" spans="2:4" ht="13" x14ac:dyDescent="0.15">
      <c r="B6" s="51" t="s">
        <v>661</v>
      </c>
      <c r="C6" s="13" t="s">
        <v>660</v>
      </c>
      <c r="D6" s="58"/>
    </row>
    <row r="7" spans="2:4" ht="13" x14ac:dyDescent="0.15">
      <c r="B7" s="51" t="s">
        <v>54</v>
      </c>
      <c r="C7" s="13" t="str">
        <f>IFERROR(INDEX('Input Ranges'!$B$16:$B$20,MATCH('3. Project Information'!$C$24,'Input Ranges'!$A$16:$A$20,0)),"N/A")</f>
        <v>N/A</v>
      </c>
      <c r="D7" s="58"/>
    </row>
    <row r="8" spans="2:4" ht="13" x14ac:dyDescent="0.15">
      <c r="B8" s="51" t="s">
        <v>55</v>
      </c>
      <c r="C8" s="13" t="str">
        <f>IFERROR(INDEX('Input Ranges'!$B$16:$B$20,MATCH('3. Project Information'!$C$37,'Input Ranges'!$A$16:$A$20,0)),"N/A")</f>
        <v>N/A</v>
      </c>
      <c r="D8" s="58"/>
    </row>
    <row r="9" spans="2:4" ht="13" x14ac:dyDescent="0.15">
      <c r="B9" s="51" t="s">
        <v>56</v>
      </c>
      <c r="C9" s="13" t="str">
        <f>IFERROR(INDEX('Input Ranges'!$B$23:$B$25,MATCH('3. Project Information'!$C$8,'Input Ranges'!$A$23:$A$25,0)),"N/A")</f>
        <v>N/A</v>
      </c>
      <c r="D9" s="58"/>
    </row>
    <row r="10" spans="2:4" ht="13" x14ac:dyDescent="0.15">
      <c r="B10" s="51" t="s">
        <v>57</v>
      </c>
      <c r="C10" s="13" t="s">
        <v>27</v>
      </c>
      <c r="D10" s="58"/>
    </row>
    <row r="11" spans="2:4" ht="13" x14ac:dyDescent="0.15">
      <c r="B11" s="52" t="s">
        <v>58</v>
      </c>
      <c r="C11" s="53" t="str">
        <f>IF(OR('3. Project Information'!$C$24="Solar",'3. Project Information'!$C$24="Wind",'3. Project Information'!$C$37="Solar",'3. Project Information'!$C$37="Wind"),"4.5 Generation Profile ","")&amp;IF(OR('3. Project Information'!$C$24="Thermal",'3. Project Information'!$C$37="Thermal"),"4.6 Fuel Supply AND 4.7 Emissions","")</f>
        <v/>
      </c>
      <c r="D11" s="59"/>
    </row>
    <row r="15" spans="2:4" ht="13" x14ac:dyDescent="0.15">
      <c r="B15" s="50" t="s">
        <v>59</v>
      </c>
      <c r="C15" s="50" t="s">
        <v>60</v>
      </c>
      <c r="D15" s="50" t="s">
        <v>53</v>
      </c>
    </row>
    <row r="16" spans="2:4" ht="16.25" customHeight="1" x14ac:dyDescent="0.15">
      <c r="B16" s="54" t="s">
        <v>61</v>
      </c>
      <c r="C16" s="55" t="s">
        <v>676</v>
      </c>
      <c r="D16" s="58"/>
    </row>
    <row r="17" spans="2:4" ht="13" x14ac:dyDescent="0.15">
      <c r="B17" s="54" t="s">
        <v>62</v>
      </c>
      <c r="C17" s="55" t="s">
        <v>677</v>
      </c>
      <c r="D17" s="58"/>
    </row>
    <row r="18" spans="2:4" ht="13" x14ac:dyDescent="0.15">
      <c r="B18" s="54" t="s">
        <v>63</v>
      </c>
      <c r="C18" s="55" t="s">
        <v>678</v>
      </c>
      <c r="D18" s="58"/>
    </row>
    <row r="19" spans="2:4" ht="13" x14ac:dyDescent="0.15">
      <c r="B19" s="54" t="s">
        <v>64</v>
      </c>
      <c r="C19" s="55" t="s">
        <v>679</v>
      </c>
      <c r="D19" s="58"/>
    </row>
    <row r="20" spans="2:4" ht="13" x14ac:dyDescent="0.15">
      <c r="B20" s="54" t="s">
        <v>65</v>
      </c>
      <c r="C20" s="55" t="s">
        <v>680</v>
      </c>
      <c r="D20" s="58"/>
    </row>
    <row r="21" spans="2:4" ht="16.25" customHeight="1" x14ac:dyDescent="0.15">
      <c r="B21" s="54" t="s">
        <v>66</v>
      </c>
      <c r="C21" s="55" t="s">
        <v>681</v>
      </c>
      <c r="D21" s="58"/>
    </row>
    <row r="22" spans="2:4" ht="16.25" customHeight="1" x14ac:dyDescent="0.15">
      <c r="B22" s="54" t="s">
        <v>67</v>
      </c>
      <c r="C22" s="55" t="s">
        <v>682</v>
      </c>
      <c r="D22" s="58"/>
    </row>
    <row r="23" spans="2:4" ht="16.25" customHeight="1" x14ac:dyDescent="0.15">
      <c r="B23" s="54" t="s">
        <v>68</v>
      </c>
      <c r="C23" s="55" t="s">
        <v>683</v>
      </c>
      <c r="D23" s="58"/>
    </row>
    <row r="24" spans="2:4" ht="13" x14ac:dyDescent="0.15">
      <c r="B24" s="54" t="s">
        <v>69</v>
      </c>
      <c r="C24" s="55" t="s">
        <v>684</v>
      </c>
      <c r="D24" s="58"/>
    </row>
    <row r="25" spans="2:4" ht="13" x14ac:dyDescent="0.15">
      <c r="B25" s="54" t="s">
        <v>70</v>
      </c>
      <c r="C25" s="55" t="s">
        <v>685</v>
      </c>
      <c r="D25" s="58"/>
    </row>
    <row r="26" spans="2:4" ht="16.25" customHeight="1" x14ac:dyDescent="0.15">
      <c r="B26" s="54" t="s">
        <v>71</v>
      </c>
      <c r="C26" s="55" t="s">
        <v>686</v>
      </c>
      <c r="D26" s="58"/>
    </row>
    <row r="27" spans="2:4" ht="13" x14ac:dyDescent="0.15">
      <c r="B27" s="54" t="s">
        <v>72</v>
      </c>
      <c r="C27" s="55" t="s">
        <v>687</v>
      </c>
      <c r="D27" s="58"/>
    </row>
    <row r="28" spans="2:4" ht="13" x14ac:dyDescent="0.15">
      <c r="B28" s="54" t="s">
        <v>73</v>
      </c>
      <c r="C28" s="55" t="s">
        <v>688</v>
      </c>
      <c r="D28" s="58"/>
    </row>
    <row r="29" spans="2:4" ht="13" x14ac:dyDescent="0.15">
      <c r="B29" s="54" t="s">
        <v>74</v>
      </c>
      <c r="C29" s="55" t="s">
        <v>689</v>
      </c>
      <c r="D29" s="58"/>
    </row>
    <row r="30" spans="2:4" ht="16.25" customHeight="1" x14ac:dyDescent="0.15">
      <c r="B30" s="54" t="s">
        <v>654</v>
      </c>
      <c r="C30" s="55" t="s">
        <v>690</v>
      </c>
      <c r="D30" s="58"/>
    </row>
    <row r="31" spans="2:4" ht="13" x14ac:dyDescent="0.15">
      <c r="B31" s="56" t="s">
        <v>75</v>
      </c>
      <c r="C31" s="57" t="s">
        <v>691</v>
      </c>
      <c r="D31" s="59"/>
    </row>
    <row r="33" s="49" customFormat="1" x14ac:dyDescent="0.15"/>
    <row r="34" s="49" customFormat="1" x14ac:dyDescent="0.15"/>
    <row r="35" s="49" customFormat="1" x14ac:dyDescent="0.15"/>
    <row r="36" s="49" customFormat="1" x14ac:dyDescent="0.15"/>
    <row r="37" s="49" customFormat="1" x14ac:dyDescent="0.15"/>
    <row r="38" s="49" customFormat="1" x14ac:dyDescent="0.15"/>
  </sheetData>
  <sheetProtection algorithmName="SHA-512" hashValue="Z+VjCyV52E04XDtceHauG3snXwYrEgw5K0gVX8p6mEoSiKWtIZHC95JI8OdpqL4ZRUuS+Sd/Yampy1pG1yZUxw==" saltValue="O+XSoGoOBn76RvnBtGvGYQ==" spinCount="100000" sheet="1" selectLockedCells="1"/>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58C4FE3-F186-4843-8CC7-8E72CC495A5C}">
          <x14:formula1>
            <xm:f>'Input Ranges'!$E$21:$E$22</xm:f>
          </x14:formula1>
          <xm:sqref>D16:D31 D4:D11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36571-D493-2647-A578-11036B646D04}">
  <sheetPr codeName="Sheet4">
    <tabColor theme="9" tint="-0.499984740745262"/>
  </sheetPr>
  <dimension ref="A1:R150"/>
  <sheetViews>
    <sheetView showGridLines="0" zoomScale="85" zoomScaleNormal="85" workbookViewId="0">
      <selection activeCell="C5" sqref="C5"/>
    </sheetView>
  </sheetViews>
  <sheetFormatPr baseColWidth="10" defaultColWidth="11" defaultRowHeight="15" customHeight="1" x14ac:dyDescent="0.2"/>
  <cols>
    <col min="1" max="1" width="5.19921875" style="89" customWidth="1"/>
    <col min="2" max="2" width="71" style="63" customWidth="1"/>
    <col min="3" max="3" width="39.19921875" style="63" customWidth="1"/>
    <col min="4" max="4" width="15.796875" style="67" customWidth="1"/>
    <col min="5" max="5" width="52.19921875" style="67" customWidth="1"/>
    <col min="6" max="6" width="40.19921875" style="67" customWidth="1"/>
    <col min="7" max="7" width="5.19921875" style="67" customWidth="1"/>
    <col min="8" max="10" width="11" style="67" customWidth="1"/>
    <col min="11" max="16384" width="11" style="63"/>
  </cols>
  <sheetData>
    <row r="1" spans="1:8" ht="25" thickBot="1" x14ac:dyDescent="0.25">
      <c r="A1" s="65"/>
      <c r="B1" s="18" t="s">
        <v>78</v>
      </c>
      <c r="C1" s="47"/>
      <c r="D1" s="66"/>
      <c r="E1" s="65"/>
      <c r="F1" s="34"/>
      <c r="G1" s="34"/>
      <c r="H1" s="34"/>
    </row>
    <row r="2" spans="1:8" ht="12" customHeight="1" x14ac:dyDescent="0.2">
      <c r="A2" s="65"/>
      <c r="B2" s="68"/>
      <c r="C2" s="69"/>
      <c r="D2" s="66"/>
      <c r="E2" s="65"/>
      <c r="F2" s="34"/>
      <c r="G2" s="34"/>
      <c r="H2" s="34"/>
    </row>
    <row r="3" spans="1:8" ht="25.5" customHeight="1" x14ac:dyDescent="0.2">
      <c r="A3" s="70"/>
      <c r="B3" s="71" t="s">
        <v>79</v>
      </c>
      <c r="C3" s="71" t="s">
        <v>80</v>
      </c>
      <c r="D3" s="72"/>
      <c r="E3" s="72"/>
      <c r="F3" s="72"/>
      <c r="G3" s="73"/>
    </row>
    <row r="4" spans="1:8" x14ac:dyDescent="0.2">
      <c r="A4" s="74"/>
      <c r="B4" s="75" t="s">
        <v>10</v>
      </c>
      <c r="C4" s="76"/>
      <c r="G4" s="73"/>
    </row>
    <row r="5" spans="1:8" ht="20.25" customHeight="1" x14ac:dyDescent="0.2">
      <c r="A5" s="77"/>
      <c r="B5" s="51" t="s">
        <v>76</v>
      </c>
      <c r="C5" s="90"/>
      <c r="D5" s="78"/>
      <c r="E5" s="78"/>
      <c r="F5" s="78"/>
      <c r="G5" s="73"/>
    </row>
    <row r="6" spans="1:8" ht="20.25" customHeight="1" x14ac:dyDescent="0.2">
      <c r="A6" s="77"/>
      <c r="B6" s="51" t="s">
        <v>81</v>
      </c>
      <c r="C6" s="90"/>
      <c r="D6" s="78"/>
      <c r="E6" s="78"/>
      <c r="F6" s="78"/>
      <c r="G6" s="73"/>
    </row>
    <row r="7" spans="1:8" ht="20.25" customHeight="1" x14ac:dyDescent="0.2">
      <c r="A7" s="77"/>
      <c r="B7" s="51" t="s">
        <v>82</v>
      </c>
      <c r="C7" s="90"/>
      <c r="D7" s="78"/>
      <c r="E7" s="78"/>
      <c r="F7" s="78"/>
      <c r="G7" s="73"/>
    </row>
    <row r="8" spans="1:8" ht="20.25" customHeight="1" x14ac:dyDescent="0.2">
      <c r="A8" s="77"/>
      <c r="B8" s="51" t="s">
        <v>83</v>
      </c>
      <c r="C8" s="91"/>
      <c r="D8" s="78"/>
      <c r="E8" s="78"/>
      <c r="F8" s="78"/>
      <c r="G8" s="73"/>
    </row>
    <row r="9" spans="1:8" ht="20.25" customHeight="1" x14ac:dyDescent="0.2">
      <c r="A9" s="77"/>
      <c r="B9" s="51" t="s">
        <v>84</v>
      </c>
      <c r="C9" s="90"/>
      <c r="D9" s="78"/>
      <c r="E9" s="78"/>
      <c r="F9" s="78"/>
      <c r="G9" s="73"/>
    </row>
    <row r="10" spans="1:8" ht="20.25" customHeight="1" x14ac:dyDescent="0.2">
      <c r="A10" s="77"/>
      <c r="B10" s="51" t="s">
        <v>85</v>
      </c>
      <c r="C10" s="90"/>
      <c r="D10" s="78"/>
      <c r="E10" s="78"/>
      <c r="F10" s="78"/>
      <c r="G10" s="73"/>
    </row>
    <row r="11" spans="1:8" ht="20.25" customHeight="1" x14ac:dyDescent="0.2">
      <c r="A11" s="77"/>
      <c r="B11" s="51" t="s">
        <v>86</v>
      </c>
      <c r="C11" s="92"/>
      <c r="D11" s="78"/>
      <c r="E11" s="78"/>
      <c r="F11" s="78"/>
      <c r="G11" s="73"/>
    </row>
    <row r="12" spans="1:8" ht="20.25" customHeight="1" x14ac:dyDescent="0.2">
      <c r="A12" s="77"/>
      <c r="B12" s="79" t="s">
        <v>87</v>
      </c>
      <c r="C12" s="93"/>
      <c r="D12" s="78"/>
      <c r="E12" s="78"/>
      <c r="F12" s="78"/>
      <c r="G12" s="73"/>
    </row>
    <row r="13" spans="1:8" x14ac:dyDescent="0.2">
      <c r="A13" s="74"/>
      <c r="B13" s="80" t="s">
        <v>88</v>
      </c>
      <c r="C13" s="81"/>
      <c r="G13" s="73"/>
    </row>
    <row r="14" spans="1:8" ht="20.25" customHeight="1" x14ac:dyDescent="0.2">
      <c r="A14" s="77"/>
      <c r="B14" s="79" t="s">
        <v>89</v>
      </c>
      <c r="C14" s="94"/>
      <c r="D14" s="78"/>
      <c r="E14" s="78"/>
      <c r="F14" s="78"/>
      <c r="G14" s="73"/>
    </row>
    <row r="15" spans="1:8" ht="20.25" customHeight="1" x14ac:dyDescent="0.2">
      <c r="A15" s="77"/>
      <c r="B15" s="79" t="s">
        <v>90</v>
      </c>
      <c r="C15" s="94"/>
      <c r="D15" s="78"/>
      <c r="E15" s="78"/>
      <c r="F15" s="78"/>
      <c r="G15" s="73"/>
    </row>
    <row r="16" spans="1:8" ht="20.25" customHeight="1" x14ac:dyDescent="0.2">
      <c r="A16" s="77"/>
      <c r="B16" s="79" t="s">
        <v>91</v>
      </c>
      <c r="C16" s="94"/>
      <c r="D16" s="78"/>
      <c r="E16" s="78"/>
      <c r="F16" s="78"/>
      <c r="G16" s="73"/>
    </row>
    <row r="17" spans="1:10" ht="20.25" customHeight="1" x14ac:dyDescent="0.2">
      <c r="A17" s="77"/>
      <c r="B17" s="79" t="s">
        <v>92</v>
      </c>
      <c r="C17" s="95"/>
      <c r="D17" s="82"/>
      <c r="E17" s="82"/>
      <c r="F17" s="82"/>
      <c r="G17" s="73"/>
    </row>
    <row r="18" spans="1:10" ht="20.25" customHeight="1" x14ac:dyDescent="0.2">
      <c r="A18" s="77"/>
      <c r="B18" s="79" t="s">
        <v>93</v>
      </c>
      <c r="C18" s="91"/>
      <c r="D18" s="82"/>
      <c r="E18" s="82"/>
      <c r="F18" s="82"/>
      <c r="G18" s="73"/>
    </row>
    <row r="19" spans="1:10" ht="20.25" customHeight="1" x14ac:dyDescent="0.2">
      <c r="A19" s="77"/>
      <c r="B19" s="79" t="s">
        <v>94</v>
      </c>
      <c r="C19" s="93"/>
      <c r="D19" s="82"/>
      <c r="E19" s="82"/>
      <c r="F19" s="82"/>
      <c r="G19" s="73"/>
    </row>
    <row r="20" spans="1:10" ht="15.75" customHeight="1" x14ac:dyDescent="0.2">
      <c r="A20" s="83"/>
      <c r="B20" s="75" t="s">
        <v>95</v>
      </c>
      <c r="C20" s="76"/>
      <c r="G20" s="73"/>
    </row>
    <row r="21" spans="1:10" ht="20.25" customHeight="1" x14ac:dyDescent="0.2">
      <c r="A21" s="77"/>
      <c r="B21" s="51" t="s">
        <v>96</v>
      </c>
      <c r="C21" s="94"/>
      <c r="D21" s="78"/>
      <c r="E21" s="78"/>
      <c r="F21" s="78"/>
      <c r="G21" s="73"/>
    </row>
    <row r="22" spans="1:10" ht="20.25" customHeight="1" x14ac:dyDescent="0.2">
      <c r="A22" s="77"/>
      <c r="B22" s="79" t="s">
        <v>90</v>
      </c>
      <c r="C22" s="94"/>
      <c r="D22" s="78"/>
      <c r="E22" s="78"/>
      <c r="F22" s="78"/>
      <c r="G22" s="73"/>
    </row>
    <row r="23" spans="1:10" ht="20.25" customHeight="1" x14ac:dyDescent="0.2">
      <c r="A23" s="77"/>
      <c r="B23" s="51" t="s">
        <v>91</v>
      </c>
      <c r="C23" s="94"/>
      <c r="D23" s="78"/>
      <c r="E23" s="78"/>
      <c r="F23" s="78"/>
      <c r="G23" s="73"/>
    </row>
    <row r="24" spans="1:10" ht="20.25" customHeight="1" x14ac:dyDescent="0.2">
      <c r="A24" s="77"/>
      <c r="B24" s="79" t="s">
        <v>92</v>
      </c>
      <c r="C24" s="95"/>
      <c r="D24" s="82"/>
      <c r="E24" s="82"/>
      <c r="F24" s="82"/>
      <c r="G24" s="73"/>
    </row>
    <row r="25" spans="1:10" ht="20.25" customHeight="1" x14ac:dyDescent="0.2">
      <c r="A25" s="77"/>
      <c r="B25" s="79" t="s">
        <v>93</v>
      </c>
      <c r="C25" s="91"/>
      <c r="D25" s="82"/>
      <c r="E25" s="82"/>
      <c r="F25" s="82"/>
      <c r="G25" s="73"/>
    </row>
    <row r="26" spans="1:10" ht="20.25" customHeight="1" x14ac:dyDescent="0.2">
      <c r="A26" s="77"/>
      <c r="B26" s="52" t="s">
        <v>94</v>
      </c>
      <c r="C26" s="96"/>
      <c r="D26" s="82"/>
      <c r="E26" s="82"/>
      <c r="F26" s="82"/>
      <c r="G26" s="73"/>
    </row>
    <row r="27" spans="1:10" ht="20.25" customHeight="1" x14ac:dyDescent="0.2">
      <c r="A27" s="77"/>
      <c r="D27" s="78"/>
      <c r="E27" s="78"/>
      <c r="F27" s="78"/>
      <c r="G27" s="73"/>
    </row>
    <row r="28" spans="1:10" s="88" customFormat="1" ht="41.75" customHeight="1" x14ac:dyDescent="0.15">
      <c r="A28" s="84"/>
      <c r="B28" s="340" t="s">
        <v>97</v>
      </c>
      <c r="C28" s="340"/>
      <c r="D28" s="85"/>
      <c r="E28" s="85"/>
      <c r="F28" s="85"/>
      <c r="G28" s="86"/>
      <c r="H28" s="87"/>
      <c r="I28" s="87"/>
      <c r="J28" s="87"/>
    </row>
    <row r="29" spans="1:10" ht="20.25" customHeight="1" x14ac:dyDescent="0.2">
      <c r="A29" s="77"/>
      <c r="D29" s="85"/>
      <c r="E29" s="85"/>
      <c r="F29" s="85"/>
      <c r="G29" s="73"/>
    </row>
    <row r="30" spans="1:10" ht="20.25" customHeight="1" x14ac:dyDescent="0.2">
      <c r="A30" s="77"/>
      <c r="D30" s="85"/>
      <c r="E30" s="85"/>
      <c r="F30" s="85"/>
      <c r="G30" s="73"/>
    </row>
    <row r="31" spans="1:10" ht="20.25" customHeight="1" x14ac:dyDescent="0.2">
      <c r="A31" s="77"/>
      <c r="D31" s="78"/>
      <c r="E31" s="78"/>
      <c r="F31" s="78"/>
      <c r="G31" s="73"/>
    </row>
    <row r="32" spans="1:10" ht="20.25" customHeight="1" x14ac:dyDescent="0.2">
      <c r="A32" s="77"/>
      <c r="F32" s="73"/>
      <c r="G32" s="73"/>
    </row>
    <row r="33" spans="1:18" ht="20.25" customHeight="1" x14ac:dyDescent="0.2">
      <c r="A33" s="77"/>
      <c r="F33" s="73"/>
      <c r="G33" s="73"/>
    </row>
    <row r="34" spans="1:18" ht="19.5" customHeight="1" x14ac:dyDescent="0.2">
      <c r="A34" s="83"/>
      <c r="G34" s="73"/>
    </row>
    <row r="35" spans="1:18" x14ac:dyDescent="0.2">
      <c r="A35" s="70"/>
      <c r="J35" s="63"/>
      <c r="Q35" s="67"/>
    </row>
    <row r="36" spans="1:18" x14ac:dyDescent="0.2">
      <c r="J36" s="63"/>
      <c r="Q36" s="67"/>
    </row>
    <row r="37" spans="1:18" x14ac:dyDescent="0.2"/>
    <row r="38" spans="1:18" s="89" customFormat="1" x14ac:dyDescent="0.2">
      <c r="D38" s="67"/>
      <c r="E38" s="67"/>
      <c r="F38" s="67"/>
      <c r="G38" s="67"/>
      <c r="H38" s="67"/>
      <c r="I38" s="67"/>
      <c r="J38" s="67"/>
      <c r="K38" s="63"/>
      <c r="L38" s="63"/>
      <c r="M38" s="63"/>
      <c r="N38" s="63"/>
      <c r="O38" s="63"/>
      <c r="P38" s="63"/>
      <c r="Q38" s="63"/>
      <c r="R38" s="63"/>
    </row>
    <row r="39" spans="1:18" s="89" customFormat="1" x14ac:dyDescent="0.2">
      <c r="D39" s="67"/>
      <c r="E39" s="67"/>
      <c r="F39" s="67"/>
      <c r="G39" s="67"/>
      <c r="H39" s="67"/>
      <c r="I39" s="67"/>
      <c r="J39" s="67"/>
      <c r="K39" s="63"/>
      <c r="L39" s="63"/>
      <c r="M39" s="63"/>
      <c r="N39" s="63"/>
      <c r="O39" s="63"/>
      <c r="P39" s="63"/>
      <c r="Q39" s="63"/>
      <c r="R39" s="63"/>
    </row>
    <row r="40" spans="1:18" s="89" customFormat="1" x14ac:dyDescent="0.2">
      <c r="D40" s="67"/>
      <c r="E40" s="67"/>
      <c r="F40" s="67"/>
      <c r="G40" s="67"/>
      <c r="H40" s="67"/>
      <c r="I40" s="67"/>
      <c r="J40" s="67"/>
      <c r="K40" s="63"/>
      <c r="L40" s="63"/>
      <c r="M40" s="63"/>
      <c r="N40" s="63"/>
      <c r="O40" s="63"/>
      <c r="P40" s="63"/>
      <c r="Q40" s="63"/>
      <c r="R40" s="63"/>
    </row>
    <row r="41" spans="1:18" s="89" customFormat="1" x14ac:dyDescent="0.2">
      <c r="D41" s="67"/>
      <c r="E41" s="67"/>
      <c r="F41" s="67"/>
      <c r="G41" s="67"/>
      <c r="H41" s="67"/>
      <c r="I41" s="67"/>
      <c r="J41" s="67"/>
      <c r="K41" s="63"/>
      <c r="L41" s="63"/>
      <c r="M41" s="63"/>
      <c r="N41" s="63"/>
      <c r="O41" s="63"/>
      <c r="P41" s="63"/>
      <c r="Q41" s="63"/>
      <c r="R41" s="63"/>
    </row>
    <row r="42" spans="1:18" s="89" customFormat="1" x14ac:dyDescent="0.2">
      <c r="D42" s="67"/>
      <c r="E42" s="67"/>
      <c r="F42" s="67"/>
      <c r="G42" s="67"/>
      <c r="H42" s="67"/>
      <c r="I42" s="67"/>
      <c r="J42" s="67"/>
      <c r="K42" s="63"/>
      <c r="L42" s="63"/>
      <c r="M42" s="63"/>
      <c r="N42" s="63"/>
      <c r="O42" s="63"/>
      <c r="P42" s="63"/>
      <c r="Q42" s="63"/>
      <c r="R42" s="63"/>
    </row>
    <row r="43" spans="1:18" s="89" customFormat="1" x14ac:dyDescent="0.2">
      <c r="D43" s="67"/>
      <c r="E43" s="67"/>
      <c r="F43" s="67"/>
      <c r="G43" s="67"/>
      <c r="H43" s="67"/>
      <c r="I43" s="67"/>
      <c r="J43" s="67"/>
      <c r="K43" s="63"/>
      <c r="L43" s="63"/>
      <c r="M43" s="63"/>
      <c r="N43" s="63"/>
      <c r="O43" s="63"/>
      <c r="P43" s="63"/>
      <c r="Q43" s="63"/>
      <c r="R43" s="63"/>
    </row>
    <row r="44" spans="1:18" s="89" customFormat="1" x14ac:dyDescent="0.2">
      <c r="B44" s="63"/>
      <c r="C44" s="63"/>
      <c r="D44" s="67"/>
      <c r="E44" s="67"/>
      <c r="F44" s="67"/>
      <c r="G44" s="67"/>
      <c r="H44" s="67"/>
      <c r="I44" s="67"/>
      <c r="J44" s="67"/>
      <c r="K44" s="63"/>
      <c r="L44" s="63"/>
      <c r="M44" s="63"/>
      <c r="N44" s="63"/>
      <c r="O44" s="63"/>
      <c r="P44" s="63"/>
      <c r="Q44" s="63"/>
      <c r="R44" s="63"/>
    </row>
    <row r="45" spans="1:18" s="89" customFormat="1" x14ac:dyDescent="0.2">
      <c r="B45" s="63"/>
      <c r="C45" s="63"/>
      <c r="D45" s="67"/>
      <c r="E45" s="67"/>
      <c r="F45" s="67"/>
      <c r="G45" s="67"/>
      <c r="H45" s="67"/>
      <c r="I45" s="67"/>
      <c r="J45" s="67"/>
      <c r="K45" s="63"/>
      <c r="L45" s="63"/>
      <c r="M45" s="63"/>
      <c r="N45" s="63"/>
      <c r="O45" s="63"/>
      <c r="P45" s="63"/>
      <c r="Q45" s="63"/>
      <c r="R45" s="63"/>
    </row>
    <row r="46" spans="1:18" s="89" customFormat="1" x14ac:dyDescent="0.2">
      <c r="B46" s="63"/>
      <c r="C46" s="63"/>
      <c r="D46" s="67"/>
      <c r="E46" s="67"/>
      <c r="F46" s="67"/>
      <c r="G46" s="67"/>
      <c r="H46" s="67"/>
      <c r="I46" s="67"/>
      <c r="J46" s="67"/>
      <c r="K46" s="63"/>
      <c r="L46" s="63"/>
      <c r="M46" s="63"/>
      <c r="N46" s="63"/>
      <c r="O46" s="63"/>
      <c r="P46" s="63"/>
      <c r="Q46" s="63"/>
      <c r="R46" s="63"/>
    </row>
    <row r="47" spans="1:18" s="89" customFormat="1" x14ac:dyDescent="0.2">
      <c r="B47" s="63"/>
      <c r="C47" s="63"/>
      <c r="D47" s="67"/>
      <c r="E47" s="67"/>
      <c r="F47" s="67"/>
      <c r="G47" s="67"/>
      <c r="H47" s="67"/>
      <c r="I47" s="67"/>
      <c r="J47" s="67"/>
      <c r="K47" s="63"/>
      <c r="L47" s="63"/>
      <c r="M47" s="63"/>
      <c r="N47" s="63"/>
      <c r="O47" s="63"/>
      <c r="P47" s="63"/>
      <c r="Q47" s="63"/>
      <c r="R47" s="63"/>
    </row>
    <row r="48" spans="1:18" s="89" customFormat="1" x14ac:dyDescent="0.2">
      <c r="B48" s="63"/>
      <c r="C48" s="63"/>
      <c r="D48" s="67"/>
      <c r="E48" s="67"/>
      <c r="F48" s="67"/>
      <c r="G48" s="67"/>
      <c r="H48" s="67"/>
      <c r="I48" s="67"/>
      <c r="J48" s="67"/>
      <c r="K48" s="63"/>
      <c r="L48" s="63"/>
      <c r="M48" s="63"/>
      <c r="N48" s="63"/>
      <c r="O48" s="63"/>
      <c r="P48" s="63"/>
      <c r="Q48" s="63"/>
      <c r="R48" s="63"/>
    </row>
    <row r="49" spans="2:18" s="89" customFormat="1" x14ac:dyDescent="0.2">
      <c r="B49" s="63"/>
      <c r="C49" s="63"/>
      <c r="D49" s="67"/>
      <c r="E49" s="67"/>
      <c r="F49" s="67"/>
      <c r="G49" s="67"/>
      <c r="H49" s="67"/>
      <c r="I49" s="67"/>
      <c r="J49" s="67"/>
      <c r="K49" s="63"/>
      <c r="L49" s="63"/>
      <c r="M49" s="63"/>
      <c r="N49" s="63"/>
      <c r="O49" s="63"/>
      <c r="P49" s="63"/>
      <c r="Q49" s="63"/>
      <c r="R49" s="63"/>
    </row>
    <row r="50" spans="2:18" s="89" customFormat="1" x14ac:dyDescent="0.2">
      <c r="B50" s="63"/>
      <c r="C50" s="63"/>
      <c r="D50" s="67"/>
      <c r="E50" s="67"/>
      <c r="F50" s="67"/>
      <c r="G50" s="67"/>
      <c r="H50" s="67"/>
      <c r="I50" s="67"/>
      <c r="J50" s="67"/>
      <c r="K50" s="63"/>
      <c r="L50" s="63"/>
      <c r="M50" s="63"/>
      <c r="N50" s="63"/>
      <c r="O50" s="63"/>
      <c r="P50" s="63"/>
      <c r="Q50" s="63"/>
      <c r="R50" s="63"/>
    </row>
    <row r="51" spans="2:18" s="89" customFormat="1" x14ac:dyDescent="0.2">
      <c r="B51" s="63"/>
      <c r="C51" s="63"/>
      <c r="D51" s="67"/>
      <c r="E51" s="67"/>
      <c r="F51" s="67"/>
      <c r="G51" s="67"/>
      <c r="H51" s="67"/>
      <c r="I51" s="67"/>
      <c r="J51" s="67"/>
      <c r="K51" s="63"/>
      <c r="L51" s="63"/>
      <c r="M51" s="63"/>
      <c r="N51" s="63"/>
      <c r="O51" s="63"/>
      <c r="P51" s="63"/>
      <c r="Q51" s="63"/>
      <c r="R51" s="63"/>
    </row>
    <row r="52" spans="2:18" s="89" customFormat="1" x14ac:dyDescent="0.2">
      <c r="B52" s="63"/>
      <c r="C52" s="63"/>
      <c r="D52" s="67"/>
      <c r="E52" s="67"/>
      <c r="F52" s="67"/>
      <c r="G52" s="67"/>
      <c r="H52" s="67"/>
      <c r="I52" s="67"/>
      <c r="J52" s="67"/>
      <c r="K52" s="63"/>
      <c r="L52" s="63"/>
      <c r="M52" s="63"/>
      <c r="N52" s="63"/>
      <c r="O52" s="63"/>
      <c r="P52" s="63"/>
      <c r="Q52" s="63"/>
      <c r="R52" s="63"/>
    </row>
    <row r="53" spans="2:18" s="89" customFormat="1" x14ac:dyDescent="0.2">
      <c r="B53" s="63"/>
      <c r="C53" s="63"/>
      <c r="D53" s="67"/>
      <c r="E53" s="67"/>
      <c r="F53" s="67"/>
      <c r="G53" s="67"/>
      <c r="H53" s="67"/>
      <c r="I53" s="67"/>
      <c r="J53" s="67"/>
      <c r="K53" s="63"/>
      <c r="L53" s="63"/>
      <c r="M53" s="63"/>
      <c r="N53" s="63"/>
      <c r="O53" s="63"/>
      <c r="P53" s="63"/>
      <c r="Q53" s="63"/>
      <c r="R53" s="63"/>
    </row>
    <row r="54" spans="2:18" s="89" customFormat="1" x14ac:dyDescent="0.2">
      <c r="B54" s="63"/>
      <c r="C54" s="63"/>
      <c r="D54" s="67"/>
      <c r="E54" s="67"/>
      <c r="F54" s="67"/>
      <c r="G54" s="67"/>
      <c r="H54" s="67"/>
      <c r="I54" s="67"/>
      <c r="J54" s="67"/>
      <c r="K54" s="63"/>
      <c r="L54" s="63"/>
      <c r="M54" s="63"/>
      <c r="N54" s="63"/>
      <c r="O54" s="63"/>
      <c r="P54" s="63"/>
      <c r="Q54" s="63"/>
      <c r="R54" s="63"/>
    </row>
    <row r="55" spans="2:18" s="89" customFormat="1" x14ac:dyDescent="0.2">
      <c r="B55" s="63"/>
      <c r="C55" s="63"/>
      <c r="D55" s="67"/>
      <c r="E55" s="67"/>
      <c r="F55" s="67"/>
      <c r="G55" s="67"/>
      <c r="H55" s="67"/>
      <c r="I55" s="67"/>
      <c r="J55" s="67"/>
      <c r="K55" s="63"/>
      <c r="L55" s="63"/>
      <c r="M55" s="63"/>
      <c r="N55" s="63"/>
      <c r="O55" s="63"/>
      <c r="P55" s="63"/>
      <c r="Q55" s="63"/>
      <c r="R55" s="63"/>
    </row>
    <row r="56" spans="2:18" s="89" customFormat="1" x14ac:dyDescent="0.2">
      <c r="B56" s="63"/>
      <c r="C56" s="63"/>
      <c r="D56" s="67"/>
      <c r="E56" s="67"/>
      <c r="F56" s="67"/>
      <c r="G56" s="67"/>
      <c r="H56" s="67"/>
      <c r="I56" s="67"/>
      <c r="J56" s="67"/>
      <c r="K56" s="63"/>
      <c r="L56" s="63"/>
      <c r="M56" s="63"/>
      <c r="N56" s="63"/>
      <c r="O56" s="63"/>
      <c r="P56" s="63"/>
      <c r="Q56" s="63"/>
      <c r="R56" s="63"/>
    </row>
    <row r="57" spans="2:18" s="89" customFormat="1" x14ac:dyDescent="0.2">
      <c r="B57" s="63"/>
      <c r="C57" s="63"/>
      <c r="D57" s="67"/>
      <c r="E57" s="67"/>
      <c r="F57" s="67"/>
      <c r="G57" s="67"/>
      <c r="H57" s="67"/>
      <c r="I57" s="67"/>
      <c r="J57" s="67"/>
      <c r="K57" s="63"/>
      <c r="L57" s="63"/>
      <c r="M57" s="63"/>
      <c r="N57" s="63"/>
      <c r="O57" s="63"/>
      <c r="P57" s="63"/>
      <c r="Q57" s="63"/>
      <c r="R57" s="63"/>
    </row>
    <row r="58" spans="2:18" s="89" customFormat="1" x14ac:dyDescent="0.2">
      <c r="B58" s="63"/>
      <c r="C58" s="63"/>
      <c r="D58" s="67"/>
      <c r="E58" s="67"/>
      <c r="F58" s="67"/>
      <c r="G58" s="67"/>
      <c r="H58" s="67"/>
      <c r="I58" s="67"/>
      <c r="J58" s="67"/>
      <c r="K58" s="63"/>
      <c r="L58" s="63"/>
      <c r="M58" s="63"/>
      <c r="N58" s="63"/>
      <c r="O58" s="63"/>
      <c r="P58" s="63"/>
      <c r="Q58" s="63"/>
      <c r="R58" s="63"/>
    </row>
    <row r="59" spans="2:18" s="89" customFormat="1" x14ac:dyDescent="0.2">
      <c r="B59" s="63"/>
      <c r="C59" s="63"/>
      <c r="D59" s="67"/>
      <c r="E59" s="67"/>
      <c r="F59" s="67"/>
      <c r="G59" s="67"/>
      <c r="H59" s="67"/>
      <c r="I59" s="67"/>
      <c r="J59" s="67"/>
      <c r="K59" s="63"/>
      <c r="L59" s="63"/>
      <c r="M59" s="63"/>
      <c r="N59" s="63"/>
      <c r="O59" s="63"/>
      <c r="P59" s="63"/>
      <c r="Q59" s="63"/>
      <c r="R59" s="63"/>
    </row>
    <row r="60" spans="2:18" s="89" customFormat="1" x14ac:dyDescent="0.2">
      <c r="B60" s="63"/>
      <c r="C60" s="63"/>
      <c r="D60" s="67"/>
      <c r="E60" s="67"/>
      <c r="F60" s="67"/>
      <c r="G60" s="67"/>
      <c r="H60" s="67"/>
      <c r="I60" s="67"/>
      <c r="J60" s="67"/>
      <c r="K60" s="63"/>
      <c r="L60" s="63"/>
      <c r="M60" s="63"/>
      <c r="N60" s="63"/>
      <c r="O60" s="63"/>
      <c r="P60" s="63"/>
      <c r="Q60" s="63"/>
      <c r="R60" s="63"/>
    </row>
    <row r="61" spans="2:18" s="89" customFormat="1" x14ac:dyDescent="0.2">
      <c r="B61" s="63"/>
      <c r="C61" s="63"/>
      <c r="D61" s="67"/>
      <c r="E61" s="67"/>
      <c r="F61" s="67"/>
      <c r="G61" s="67"/>
      <c r="H61" s="67"/>
      <c r="I61" s="67"/>
      <c r="J61" s="67"/>
      <c r="K61" s="63"/>
      <c r="L61" s="63"/>
      <c r="M61" s="63"/>
      <c r="N61" s="63"/>
      <c r="O61" s="63"/>
      <c r="P61" s="63"/>
      <c r="Q61" s="63"/>
      <c r="R61" s="63"/>
    </row>
    <row r="62" spans="2:18" s="89" customFormat="1" x14ac:dyDescent="0.2">
      <c r="B62" s="63"/>
      <c r="C62" s="63"/>
      <c r="D62" s="67"/>
      <c r="E62" s="67"/>
      <c r="F62" s="67"/>
      <c r="G62" s="67"/>
      <c r="H62" s="67"/>
      <c r="I62" s="67"/>
      <c r="J62" s="67"/>
      <c r="K62" s="63"/>
      <c r="L62" s="63"/>
      <c r="M62" s="63"/>
      <c r="N62" s="63"/>
      <c r="O62" s="63"/>
      <c r="P62" s="63"/>
      <c r="Q62" s="63"/>
      <c r="R62" s="63"/>
    </row>
    <row r="63" spans="2:18" s="89" customFormat="1" x14ac:dyDescent="0.2">
      <c r="B63" s="63"/>
      <c r="C63" s="63"/>
      <c r="D63" s="67"/>
      <c r="E63" s="67"/>
      <c r="F63" s="67"/>
      <c r="G63" s="67"/>
      <c r="H63" s="67"/>
      <c r="I63" s="67"/>
      <c r="J63" s="67"/>
      <c r="K63" s="63"/>
      <c r="L63" s="63"/>
      <c r="M63" s="63"/>
      <c r="N63" s="63"/>
      <c r="O63" s="63"/>
      <c r="P63" s="63"/>
      <c r="Q63" s="63"/>
      <c r="R63" s="63"/>
    </row>
    <row r="64" spans="2:18"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sheetData>
  <sheetProtection algorithmName="SHA-512" hashValue="uGbXK6fJqVWC1rQjte5ePOIBaLoKvYcIYAGxG6e/EdwZ9aqs312YqnTrVBSJK3QKgzlS7fCZMOyk6sMKW2CDpg==" saltValue="JBD95qUATDmIRZNIU7lYtg==" spinCount="100000" sheet="1" selectLockedCells="1"/>
  <mergeCells count="1">
    <mergeCell ref="B28:C28"/>
  </mergeCells>
  <pageMargins left="0.7" right="0.7" top="0.75" bottom="0.75" header="0.3" footer="0.3"/>
  <pageSetup orientation="portrait"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54C41-1E83-4FFB-9399-033294A98B2E}">
  <sheetPr codeName="Sheet5">
    <tabColor theme="9" tint="-0.499984740745262"/>
  </sheetPr>
  <dimension ref="A1:T151"/>
  <sheetViews>
    <sheetView showGridLines="0" workbookViewId="0">
      <selection activeCell="C5" sqref="C5"/>
    </sheetView>
  </sheetViews>
  <sheetFormatPr baseColWidth="10" defaultColWidth="11" defaultRowHeight="15" customHeight="1" x14ac:dyDescent="0.2"/>
  <cols>
    <col min="1" max="1" width="5.19921875" style="89" customWidth="1"/>
    <col min="2" max="2" width="68.796875" style="63" bestFit="1" customWidth="1"/>
    <col min="3" max="3" width="39" style="102" customWidth="1"/>
    <col min="4" max="4" width="22.796875" style="63" customWidth="1"/>
    <col min="5" max="5" width="37" style="67" customWidth="1"/>
    <col min="6" max="6" width="53.3984375" style="67" customWidth="1"/>
    <col min="7" max="7" width="15.796875" style="67" customWidth="1"/>
    <col min="8" max="8" width="40.19921875" style="67" customWidth="1"/>
    <col min="9" max="9" width="5.19921875" style="67" customWidth="1"/>
    <col min="10" max="12" width="11" style="67" customWidth="1"/>
    <col min="13" max="16384" width="11" style="63"/>
  </cols>
  <sheetData>
    <row r="1" spans="1:20" ht="25.5" customHeight="1" x14ac:dyDescent="0.2">
      <c r="A1" s="65"/>
      <c r="B1" s="18" t="s">
        <v>98</v>
      </c>
      <c r="C1" s="97"/>
      <c r="D1" s="98"/>
      <c r="E1" s="34"/>
      <c r="F1" s="34"/>
      <c r="G1" s="34"/>
      <c r="J1" s="63"/>
      <c r="K1" s="63"/>
      <c r="L1" s="63"/>
    </row>
    <row r="2" spans="1:20" s="67" customFormat="1" ht="12.75" customHeight="1" x14ac:dyDescent="0.2">
      <c r="A2" s="70"/>
      <c r="B2" s="99"/>
      <c r="C2" s="100"/>
      <c r="D2"/>
      <c r="E2"/>
      <c r="F2"/>
      <c r="G2" s="62"/>
      <c r="H2" s="62"/>
      <c r="I2" s="73"/>
      <c r="M2" s="63"/>
      <c r="N2" s="63"/>
      <c r="O2" s="63"/>
      <c r="P2" s="63"/>
      <c r="Q2" s="63"/>
      <c r="R2" s="63"/>
      <c r="S2" s="63"/>
      <c r="T2" s="63"/>
    </row>
    <row r="3" spans="1:20" s="67" customFormat="1" ht="12.75" customHeight="1" x14ac:dyDescent="0.2">
      <c r="A3" s="70"/>
      <c r="B3" s="50" t="s">
        <v>12</v>
      </c>
      <c r="C3" s="71" t="s">
        <v>80</v>
      </c>
      <c r="D3"/>
      <c r="I3" s="73"/>
      <c r="M3" s="63"/>
      <c r="N3" s="63"/>
      <c r="O3" s="63"/>
      <c r="P3" s="63"/>
      <c r="Q3" s="63"/>
      <c r="R3" s="63"/>
      <c r="S3" s="63"/>
      <c r="T3" s="63"/>
    </row>
    <row r="4" spans="1:20" s="67" customFormat="1" ht="12.75" customHeight="1" x14ac:dyDescent="0.2">
      <c r="A4" s="70"/>
      <c r="B4" s="51" t="s">
        <v>77</v>
      </c>
      <c r="C4" s="37"/>
      <c r="D4"/>
      <c r="I4" s="73"/>
      <c r="M4" s="63"/>
      <c r="N4" s="63"/>
      <c r="O4" s="63"/>
      <c r="P4" s="63"/>
      <c r="Q4" s="63"/>
      <c r="R4" s="63"/>
      <c r="S4" s="63"/>
      <c r="T4" s="63"/>
    </row>
    <row r="5" spans="1:20" s="67" customFormat="1" ht="12.75" customHeight="1" x14ac:dyDescent="0.2">
      <c r="A5" s="70"/>
      <c r="B5" s="51" t="s">
        <v>99</v>
      </c>
      <c r="C5" s="37"/>
      <c r="D5"/>
      <c r="I5" s="73"/>
      <c r="M5" s="63"/>
      <c r="N5" s="63"/>
      <c r="O5" s="63"/>
      <c r="P5" s="63"/>
      <c r="Q5" s="63"/>
      <c r="R5" s="63"/>
      <c r="S5" s="63"/>
      <c r="T5" s="63"/>
    </row>
    <row r="6" spans="1:20" s="67" customFormat="1" x14ac:dyDescent="0.2">
      <c r="A6" s="63"/>
      <c r="B6" s="51" t="s">
        <v>100</v>
      </c>
      <c r="C6" s="101" t="str">
        <f>IF(C5="","",'2. Company Information'!C10&amp;"_"&amp;C5)</f>
        <v/>
      </c>
      <c r="D6"/>
      <c r="M6" s="63"/>
      <c r="N6" s="63"/>
      <c r="O6" s="63"/>
      <c r="P6" s="63"/>
      <c r="Q6" s="63"/>
      <c r="R6" s="63"/>
      <c r="S6" s="63"/>
      <c r="T6" s="63"/>
    </row>
    <row r="7" spans="1:20" s="67" customFormat="1" x14ac:dyDescent="0.2">
      <c r="A7" s="63"/>
      <c r="B7" s="51" t="s">
        <v>101</v>
      </c>
      <c r="C7" s="58"/>
      <c r="D7"/>
      <c r="M7" s="63"/>
      <c r="N7" s="63"/>
      <c r="O7" s="63"/>
      <c r="P7" s="63"/>
      <c r="Q7" s="63"/>
      <c r="R7" s="63"/>
      <c r="S7" s="63"/>
      <c r="T7" s="63"/>
    </row>
    <row r="8" spans="1:20" s="67" customFormat="1" x14ac:dyDescent="0.2">
      <c r="A8" s="63"/>
      <c r="B8" s="51" t="s">
        <v>102</v>
      </c>
      <c r="C8" s="58"/>
      <c r="D8"/>
      <c r="M8" s="63"/>
      <c r="N8" s="63"/>
      <c r="O8" s="63"/>
      <c r="P8" s="63"/>
      <c r="Q8" s="63"/>
      <c r="R8" s="63"/>
      <c r="S8" s="63"/>
      <c r="T8" s="63"/>
    </row>
    <row r="9" spans="1:20" s="67" customFormat="1" x14ac:dyDescent="0.2">
      <c r="A9" s="63"/>
      <c r="B9" s="51" t="s">
        <v>103</v>
      </c>
      <c r="C9" s="58"/>
      <c r="D9"/>
      <c r="M9" s="63"/>
      <c r="N9" s="63"/>
      <c r="O9" s="63"/>
      <c r="P9" s="63"/>
      <c r="Q9" s="63"/>
      <c r="R9" s="63"/>
      <c r="S9" s="63"/>
      <c r="T9" s="63"/>
    </row>
    <row r="10" spans="1:20" s="67" customFormat="1" x14ac:dyDescent="0.2">
      <c r="A10" s="63"/>
      <c r="B10" s="51" t="s">
        <v>105</v>
      </c>
      <c r="C10" s="58"/>
      <c r="D10"/>
      <c r="M10" s="63"/>
      <c r="N10" s="63"/>
      <c r="O10" s="63"/>
      <c r="P10" s="63"/>
      <c r="Q10" s="63"/>
      <c r="R10" s="63"/>
      <c r="S10" s="63"/>
      <c r="T10" s="63"/>
    </row>
    <row r="11" spans="1:20" s="67" customFormat="1" x14ac:dyDescent="0.2">
      <c r="A11" s="63"/>
      <c r="B11" s="52" t="s">
        <v>106</v>
      </c>
      <c r="C11" s="264"/>
      <c r="D11"/>
      <c r="M11" s="63"/>
      <c r="N11" s="63"/>
      <c r="O11" s="63"/>
      <c r="P11" s="63"/>
      <c r="Q11" s="63"/>
      <c r="R11" s="63"/>
      <c r="S11" s="63"/>
      <c r="T11" s="63"/>
    </row>
    <row r="12" spans="1:20" s="67" customFormat="1" x14ac:dyDescent="0.2">
      <c r="A12" s="63"/>
      <c r="B12" s="89"/>
      <c r="C12" s="102"/>
      <c r="D12"/>
      <c r="M12" s="63"/>
      <c r="N12" s="63"/>
      <c r="O12" s="63"/>
      <c r="P12" s="63"/>
      <c r="Q12" s="63"/>
      <c r="R12" s="63"/>
      <c r="S12" s="63"/>
      <c r="T12" s="63"/>
    </row>
    <row r="13" spans="1:20" x14ac:dyDescent="0.2">
      <c r="A13" s="83"/>
      <c r="B13" s="50" t="s">
        <v>107</v>
      </c>
      <c r="C13" s="71" t="s">
        <v>80</v>
      </c>
      <c r="D13"/>
      <c r="M13" s="67"/>
      <c r="N13" s="67"/>
    </row>
    <row r="14" spans="1:20" x14ac:dyDescent="0.2">
      <c r="A14" s="77"/>
      <c r="B14" s="51" t="s">
        <v>108</v>
      </c>
      <c r="C14" s="154"/>
      <c r="D14"/>
      <c r="J14" s="63"/>
      <c r="K14" s="63"/>
      <c r="L14" s="63"/>
      <c r="Q14" s="67"/>
    </row>
    <row r="15" spans="1:20" x14ac:dyDescent="0.2">
      <c r="A15" s="77"/>
      <c r="B15" s="51" t="s">
        <v>109</v>
      </c>
      <c r="C15" s="315"/>
      <c r="D15"/>
      <c r="J15" s="63"/>
      <c r="K15" s="63"/>
      <c r="L15" s="63"/>
      <c r="Q15" s="67"/>
    </row>
    <row r="16" spans="1:20" x14ac:dyDescent="0.2">
      <c r="A16" s="77"/>
      <c r="B16" s="51" t="s">
        <v>110</v>
      </c>
      <c r="C16" s="315"/>
      <c r="D16"/>
      <c r="J16" s="63"/>
      <c r="K16" s="63"/>
      <c r="L16" s="63"/>
      <c r="Q16" s="67"/>
    </row>
    <row r="17" spans="1:20" x14ac:dyDescent="0.2">
      <c r="A17" s="70"/>
      <c r="B17" s="51" t="s">
        <v>111</v>
      </c>
      <c r="C17" s="316"/>
      <c r="D17"/>
      <c r="J17" s="63"/>
      <c r="K17" s="63"/>
      <c r="L17" s="63"/>
      <c r="Q17" s="67"/>
    </row>
    <row r="18" spans="1:20" x14ac:dyDescent="0.2">
      <c r="B18" s="51" t="s">
        <v>112</v>
      </c>
      <c r="C18" s="316"/>
      <c r="D18"/>
      <c r="K18" s="63"/>
      <c r="L18" s="63"/>
    </row>
    <row r="19" spans="1:20" x14ac:dyDescent="0.2">
      <c r="B19" s="51" t="s">
        <v>113</v>
      </c>
      <c r="C19" s="37"/>
      <c r="D19"/>
      <c r="K19" s="63"/>
      <c r="L19" s="63"/>
    </row>
    <row r="20" spans="1:20" x14ac:dyDescent="0.2">
      <c r="B20" s="51" t="s">
        <v>114</v>
      </c>
      <c r="C20" s="37"/>
      <c r="D20"/>
      <c r="K20" s="63"/>
      <c r="L20" s="63"/>
    </row>
    <row r="21" spans="1:20" x14ac:dyDescent="0.2">
      <c r="B21" s="52" t="s">
        <v>115</v>
      </c>
      <c r="C21" s="163"/>
      <c r="D21"/>
      <c r="K21" s="63"/>
      <c r="L21" s="63"/>
    </row>
    <row r="22" spans="1:20" s="67" customFormat="1" x14ac:dyDescent="0.2">
      <c r="A22" s="63"/>
      <c r="B22" s="89"/>
      <c r="C22" s="102"/>
      <c r="D22"/>
      <c r="M22" s="63"/>
      <c r="N22" s="63"/>
      <c r="O22" s="63"/>
      <c r="P22" s="63"/>
      <c r="Q22" s="63"/>
      <c r="R22" s="63"/>
      <c r="S22" s="63"/>
      <c r="T22" s="63"/>
    </row>
    <row r="23" spans="1:20" s="89" customFormat="1" x14ac:dyDescent="0.2">
      <c r="B23" s="50" t="s">
        <v>116</v>
      </c>
      <c r="C23" s="71" t="s">
        <v>80</v>
      </c>
      <c r="D23"/>
      <c r="I23" s="67"/>
      <c r="J23" s="67"/>
      <c r="K23" s="67"/>
      <c r="L23" s="67"/>
      <c r="M23" s="63"/>
      <c r="N23" s="63"/>
      <c r="O23" s="63"/>
      <c r="P23" s="63"/>
      <c r="Q23" s="63"/>
      <c r="R23" s="63"/>
      <c r="S23" s="63"/>
      <c r="T23" s="63"/>
    </row>
    <row r="24" spans="1:20" s="89" customFormat="1" x14ac:dyDescent="0.2">
      <c r="B24" s="51" t="s">
        <v>117</v>
      </c>
      <c r="C24" s="58"/>
      <c r="D24"/>
      <c r="I24" s="67"/>
      <c r="J24" s="67"/>
      <c r="K24" s="67"/>
      <c r="L24" s="67"/>
      <c r="M24" s="63"/>
      <c r="N24" s="63"/>
      <c r="O24" s="63"/>
      <c r="P24" s="63"/>
      <c r="Q24" s="63"/>
      <c r="R24" s="63"/>
      <c r="S24" s="63"/>
      <c r="T24" s="63"/>
    </row>
    <row r="25" spans="1:20" s="89" customFormat="1" x14ac:dyDescent="0.2">
      <c r="B25" s="54" t="s">
        <v>118</v>
      </c>
      <c r="C25" s="317"/>
      <c r="D25"/>
      <c r="I25" s="67"/>
      <c r="J25" s="67"/>
      <c r="K25" s="67"/>
      <c r="L25" s="67"/>
      <c r="M25" s="63"/>
      <c r="N25" s="63"/>
      <c r="O25" s="63"/>
      <c r="P25" s="63"/>
      <c r="Q25" s="63"/>
      <c r="R25" s="63"/>
      <c r="S25" s="63"/>
      <c r="T25" s="63"/>
    </row>
    <row r="26" spans="1:20" s="89" customFormat="1" x14ac:dyDescent="0.2">
      <c r="B26" s="54" t="s">
        <v>119</v>
      </c>
      <c r="C26" s="37"/>
      <c r="D26"/>
      <c r="I26" s="67"/>
      <c r="J26" s="67"/>
      <c r="K26" s="67"/>
      <c r="L26" s="67"/>
      <c r="M26" s="63"/>
      <c r="N26" s="63"/>
      <c r="O26" s="63"/>
      <c r="P26" s="63"/>
      <c r="Q26" s="63"/>
      <c r="R26" s="63"/>
      <c r="S26" s="63"/>
      <c r="T26" s="63"/>
    </row>
    <row r="27" spans="1:20" s="89" customFormat="1" x14ac:dyDescent="0.2">
      <c r="B27" s="331" t="s">
        <v>670</v>
      </c>
      <c r="C27" s="92"/>
      <c r="D27"/>
      <c r="I27" s="67"/>
      <c r="J27" s="67"/>
      <c r="K27" s="67"/>
      <c r="L27" s="67"/>
      <c r="M27" s="63"/>
      <c r="N27" s="63"/>
      <c r="O27" s="63"/>
      <c r="P27" s="63"/>
      <c r="Q27" s="63"/>
      <c r="R27" s="63"/>
      <c r="S27" s="63"/>
      <c r="T27" s="63"/>
    </row>
    <row r="28" spans="1:20" s="89" customFormat="1" x14ac:dyDescent="0.2">
      <c r="B28" s="51" t="s">
        <v>120</v>
      </c>
      <c r="C28" s="38"/>
      <c r="D28"/>
      <c r="I28" s="67"/>
      <c r="J28" s="67"/>
      <c r="K28" s="67"/>
      <c r="L28" s="67"/>
      <c r="M28" s="63"/>
      <c r="N28" s="63"/>
      <c r="O28" s="63"/>
      <c r="P28" s="63"/>
      <c r="Q28" s="63"/>
      <c r="R28" s="63"/>
      <c r="S28" s="63"/>
      <c r="T28" s="63"/>
    </row>
    <row r="29" spans="1:20" s="89" customFormat="1" x14ac:dyDescent="0.2">
      <c r="B29" s="51" t="s">
        <v>121</v>
      </c>
      <c r="C29" s="325"/>
      <c r="D29"/>
      <c r="I29" s="67"/>
      <c r="J29" s="67"/>
      <c r="K29" s="67"/>
      <c r="L29" s="67"/>
      <c r="M29" s="63"/>
      <c r="N29" s="63"/>
      <c r="O29" s="63"/>
      <c r="P29" s="63"/>
      <c r="Q29" s="63"/>
      <c r="R29" s="63"/>
      <c r="S29" s="63"/>
      <c r="T29" s="63"/>
    </row>
    <row r="30" spans="1:20" s="89" customFormat="1" x14ac:dyDescent="0.2">
      <c r="B30" s="51" t="s">
        <v>122</v>
      </c>
      <c r="C30" s="318"/>
      <c r="D30"/>
      <c r="I30" s="67"/>
      <c r="J30" s="67"/>
      <c r="K30" s="67"/>
      <c r="L30" s="67"/>
      <c r="M30" s="63"/>
      <c r="N30" s="63"/>
      <c r="O30" s="63"/>
      <c r="P30" s="63"/>
      <c r="Q30" s="63"/>
      <c r="R30" s="63"/>
      <c r="S30" s="63"/>
      <c r="T30" s="63"/>
    </row>
    <row r="31" spans="1:20" s="89" customFormat="1" x14ac:dyDescent="0.2">
      <c r="B31" s="51" t="s">
        <v>123</v>
      </c>
      <c r="C31" s="318"/>
      <c r="D31"/>
      <c r="I31" s="67"/>
      <c r="J31" s="67"/>
      <c r="K31" s="67"/>
      <c r="L31" s="67"/>
      <c r="M31" s="63"/>
      <c r="N31" s="63"/>
      <c r="O31" s="63"/>
      <c r="P31" s="63"/>
      <c r="Q31" s="63"/>
      <c r="R31" s="63"/>
      <c r="S31" s="63"/>
      <c r="T31" s="63"/>
    </row>
    <row r="32" spans="1:20" s="89" customFormat="1" x14ac:dyDescent="0.2">
      <c r="B32" s="51" t="s">
        <v>124</v>
      </c>
      <c r="C32" s="103" t="str">
        <f>IFERROR(C31/(C25*1000),"")</f>
        <v/>
      </c>
      <c r="D32"/>
      <c r="I32" s="67"/>
      <c r="J32" s="67"/>
      <c r="K32" s="67"/>
      <c r="L32" s="67"/>
      <c r="M32" s="63"/>
      <c r="N32" s="63"/>
      <c r="O32" s="63"/>
      <c r="P32" s="63"/>
      <c r="Q32" s="63"/>
      <c r="R32" s="63"/>
      <c r="S32" s="63"/>
      <c r="T32" s="63"/>
    </row>
    <row r="33" spans="2:20" s="89" customFormat="1" x14ac:dyDescent="0.2">
      <c r="B33" s="51" t="s">
        <v>125</v>
      </c>
      <c r="C33" s="234"/>
      <c r="D33"/>
      <c r="I33" s="67"/>
      <c r="J33" s="67"/>
      <c r="K33" s="67"/>
      <c r="L33" s="67"/>
      <c r="M33" s="63"/>
      <c r="N33" s="63"/>
      <c r="O33" s="63"/>
      <c r="P33" s="63"/>
      <c r="Q33" s="63"/>
      <c r="R33" s="63"/>
      <c r="S33" s="63"/>
      <c r="T33" s="63"/>
    </row>
    <row r="34" spans="2:20" s="89" customFormat="1" x14ac:dyDescent="0.2">
      <c r="B34" s="52" t="s">
        <v>126</v>
      </c>
      <c r="C34" s="104" t="str">
        <f>IFERROR(C33/(8760*C25),"")</f>
        <v/>
      </c>
      <c r="D34"/>
      <c r="E34" s="67"/>
      <c r="F34" s="67"/>
      <c r="G34" s="67"/>
      <c r="H34" s="67"/>
      <c r="I34" s="67"/>
      <c r="J34" s="67"/>
      <c r="K34" s="67"/>
      <c r="L34" s="67"/>
      <c r="M34" s="63"/>
      <c r="N34" s="63"/>
      <c r="O34" s="63"/>
      <c r="P34" s="63"/>
      <c r="Q34" s="63"/>
      <c r="R34" s="63"/>
      <c r="S34" s="63"/>
      <c r="T34" s="63"/>
    </row>
    <row r="35" spans="2:20" s="89" customFormat="1" x14ac:dyDescent="0.2">
      <c r="C35" s="102"/>
      <c r="D35"/>
      <c r="E35" s="67"/>
      <c r="F35" s="67"/>
      <c r="G35" s="67"/>
      <c r="H35" s="67"/>
      <c r="I35" s="67"/>
      <c r="J35" s="67"/>
      <c r="K35" s="67"/>
      <c r="L35" s="67"/>
      <c r="M35" s="63"/>
      <c r="N35" s="63"/>
      <c r="O35" s="63"/>
      <c r="P35" s="63"/>
      <c r="Q35" s="63"/>
      <c r="R35" s="63"/>
      <c r="S35" s="63"/>
      <c r="T35" s="63"/>
    </row>
    <row r="36" spans="2:20" s="89" customFormat="1" x14ac:dyDescent="0.2">
      <c r="B36" s="50" t="s">
        <v>127</v>
      </c>
      <c r="C36" s="71" t="s">
        <v>80</v>
      </c>
      <c r="D36"/>
      <c r="E36" s="67"/>
      <c r="F36" s="67"/>
      <c r="G36" s="67"/>
      <c r="H36" s="67"/>
      <c r="I36" s="67"/>
      <c r="J36" s="67"/>
      <c r="K36" s="67"/>
      <c r="L36" s="67"/>
      <c r="M36" s="63"/>
      <c r="N36" s="63"/>
      <c r="O36" s="63"/>
      <c r="P36" s="63"/>
      <c r="Q36" s="63"/>
      <c r="R36" s="63"/>
      <c r="S36" s="63"/>
      <c r="T36" s="63"/>
    </row>
    <row r="37" spans="2:20" s="89" customFormat="1" x14ac:dyDescent="0.2">
      <c r="B37" s="51" t="s">
        <v>117</v>
      </c>
      <c r="C37" s="58"/>
      <c r="D37"/>
      <c r="G37" s="67"/>
      <c r="H37" s="67"/>
      <c r="I37" s="67"/>
      <c r="J37" s="67"/>
      <c r="K37" s="67"/>
      <c r="L37" s="67"/>
      <c r="M37" s="63"/>
      <c r="N37" s="63"/>
      <c r="O37" s="63"/>
      <c r="P37" s="63"/>
      <c r="Q37" s="63"/>
      <c r="R37" s="63"/>
      <c r="S37" s="63"/>
      <c r="T37" s="63"/>
    </row>
    <row r="38" spans="2:20" s="89" customFormat="1" x14ac:dyDescent="0.2">
      <c r="B38" s="54" t="s">
        <v>118</v>
      </c>
      <c r="C38" s="317"/>
      <c r="D38"/>
      <c r="E38" s="67"/>
      <c r="F38" s="67"/>
      <c r="G38" s="67"/>
      <c r="H38" s="67"/>
      <c r="I38" s="67"/>
      <c r="J38" s="67"/>
      <c r="K38" s="67"/>
      <c r="L38" s="67"/>
      <c r="M38" s="63"/>
      <c r="N38" s="63"/>
      <c r="O38" s="63"/>
      <c r="P38" s="63"/>
      <c r="Q38" s="63"/>
      <c r="R38" s="63"/>
      <c r="S38" s="63"/>
      <c r="T38" s="63"/>
    </row>
    <row r="39" spans="2:20" s="89" customFormat="1" x14ac:dyDescent="0.2">
      <c r="B39" s="54" t="s">
        <v>119</v>
      </c>
      <c r="C39" s="38"/>
      <c r="D39"/>
      <c r="E39" s="67"/>
      <c r="F39" s="67"/>
      <c r="G39" s="67"/>
      <c r="H39" s="67"/>
      <c r="I39" s="67"/>
      <c r="J39" s="67"/>
      <c r="K39" s="67"/>
      <c r="L39" s="67"/>
      <c r="M39" s="63"/>
      <c r="N39" s="63"/>
      <c r="O39" s="63"/>
      <c r="P39" s="63"/>
      <c r="Q39" s="63"/>
      <c r="R39" s="63"/>
      <c r="S39" s="63"/>
      <c r="T39" s="63"/>
    </row>
    <row r="40" spans="2:20" s="89" customFormat="1" x14ac:dyDescent="0.2">
      <c r="B40" s="331" t="s">
        <v>670</v>
      </c>
      <c r="C40" s="92"/>
      <c r="D40"/>
      <c r="E40" s="67"/>
      <c r="F40" s="67"/>
      <c r="G40" s="67"/>
      <c r="H40" s="67"/>
      <c r="I40" s="67"/>
      <c r="J40" s="67"/>
      <c r="K40" s="67"/>
      <c r="L40" s="67"/>
      <c r="M40" s="63"/>
      <c r="N40" s="63"/>
      <c r="O40" s="63"/>
      <c r="P40" s="63"/>
      <c r="Q40" s="63"/>
      <c r="R40" s="63"/>
      <c r="S40" s="63"/>
      <c r="T40" s="63"/>
    </row>
    <row r="41" spans="2:20" s="89" customFormat="1" x14ac:dyDescent="0.2">
      <c r="B41" s="51" t="s">
        <v>120</v>
      </c>
      <c r="C41" s="319"/>
      <c r="D41"/>
      <c r="E41" s="67"/>
      <c r="F41" s="67"/>
      <c r="G41" s="67"/>
      <c r="H41" s="67"/>
      <c r="I41" s="67"/>
      <c r="J41" s="67"/>
      <c r="K41" s="67"/>
      <c r="L41" s="67"/>
      <c r="M41" s="63"/>
      <c r="N41" s="63"/>
      <c r="O41" s="63"/>
      <c r="P41" s="63"/>
      <c r="Q41" s="63"/>
      <c r="R41" s="63"/>
      <c r="S41" s="63"/>
      <c r="T41" s="63"/>
    </row>
    <row r="42" spans="2:20" s="89" customFormat="1" x14ac:dyDescent="0.2">
      <c r="B42" s="51" t="s">
        <v>121</v>
      </c>
      <c r="C42" s="318"/>
      <c r="D42"/>
      <c r="E42" s="67"/>
      <c r="F42" s="67"/>
      <c r="G42" s="67"/>
      <c r="H42" s="67"/>
      <c r="I42" s="67"/>
      <c r="J42" s="67"/>
      <c r="K42" s="67"/>
      <c r="L42" s="67"/>
      <c r="M42" s="63"/>
      <c r="N42" s="63"/>
      <c r="O42" s="63"/>
      <c r="P42" s="63"/>
      <c r="Q42" s="63"/>
      <c r="R42" s="63"/>
      <c r="S42" s="63"/>
      <c r="T42" s="63"/>
    </row>
    <row r="43" spans="2:20" s="89" customFormat="1" x14ac:dyDescent="0.2">
      <c r="B43" s="51" t="s">
        <v>122</v>
      </c>
      <c r="C43" s="318"/>
      <c r="D43"/>
      <c r="E43" s="67"/>
      <c r="F43" s="67"/>
      <c r="G43" s="67"/>
      <c r="H43" s="67"/>
      <c r="I43" s="67"/>
      <c r="J43" s="67"/>
      <c r="K43" s="67"/>
      <c r="L43" s="67"/>
      <c r="M43" s="63"/>
      <c r="N43" s="63"/>
      <c r="O43" s="63"/>
      <c r="P43" s="63"/>
      <c r="Q43" s="63"/>
      <c r="R43" s="63"/>
      <c r="S43" s="63"/>
      <c r="T43" s="63"/>
    </row>
    <row r="44" spans="2:20" s="89" customFormat="1" x14ac:dyDescent="0.2">
      <c r="B44" s="51" t="s">
        <v>128</v>
      </c>
      <c r="C44" s="318"/>
      <c r="D44"/>
      <c r="E44" s="67"/>
      <c r="F44" s="67"/>
      <c r="G44" s="67"/>
      <c r="H44" s="67"/>
      <c r="I44" s="67"/>
      <c r="J44" s="67"/>
      <c r="K44" s="67"/>
      <c r="L44" s="67"/>
      <c r="M44" s="63"/>
      <c r="N44" s="63"/>
      <c r="O44" s="63"/>
      <c r="P44" s="63"/>
      <c r="Q44" s="63"/>
      <c r="R44" s="63"/>
      <c r="S44" s="63"/>
      <c r="T44" s="63"/>
    </row>
    <row r="45" spans="2:20" s="89" customFormat="1" x14ac:dyDescent="0.2">
      <c r="B45" s="51" t="s">
        <v>129</v>
      </c>
      <c r="C45" s="103" t="str">
        <f>IFERROR(C44/(C38*1000),"")</f>
        <v/>
      </c>
      <c r="D45"/>
      <c r="E45" s="67"/>
      <c r="F45" s="67"/>
      <c r="G45" s="67"/>
      <c r="H45" s="67"/>
      <c r="I45" s="67"/>
      <c r="J45" s="67"/>
      <c r="K45" s="67"/>
      <c r="L45" s="67"/>
      <c r="M45" s="63"/>
      <c r="N45" s="63"/>
      <c r="O45" s="63"/>
      <c r="P45" s="63"/>
      <c r="Q45" s="63"/>
      <c r="R45" s="63"/>
      <c r="S45" s="63"/>
      <c r="T45" s="63"/>
    </row>
    <row r="46" spans="2:20" s="89" customFormat="1" x14ac:dyDescent="0.2">
      <c r="B46" s="51" t="s">
        <v>130</v>
      </c>
      <c r="C46" s="233"/>
      <c r="F46" s="67"/>
      <c r="G46" s="67"/>
      <c r="H46" s="67"/>
      <c r="I46" s="67"/>
      <c r="J46" s="67"/>
      <c r="K46" s="67"/>
      <c r="L46" s="67"/>
      <c r="M46" s="63"/>
      <c r="N46" s="63"/>
      <c r="O46" s="63"/>
      <c r="P46" s="63"/>
      <c r="Q46" s="63"/>
      <c r="R46" s="63"/>
      <c r="S46" s="63"/>
      <c r="T46" s="63"/>
    </row>
    <row r="47" spans="2:20" x14ac:dyDescent="0.2">
      <c r="B47" s="52" t="s">
        <v>131</v>
      </c>
      <c r="C47" s="105" t="str">
        <f>IFERROR(C46/(8760*C38),"")</f>
        <v/>
      </c>
    </row>
    <row r="48" spans="2:20" x14ac:dyDescent="0.2"/>
    <row r="49" spans="2:20" ht="49.5" customHeight="1" x14ac:dyDescent="0.2">
      <c r="B49" s="341" t="s">
        <v>132</v>
      </c>
      <c r="C49" s="341"/>
    </row>
    <row r="50" spans="2:20" x14ac:dyDescent="0.2">
      <c r="B50" s="50" t="s">
        <v>133</v>
      </c>
      <c r="C50" s="71" t="s">
        <v>80</v>
      </c>
    </row>
    <row r="51" spans="2:20" x14ac:dyDescent="0.2">
      <c r="B51" s="51" t="s">
        <v>134</v>
      </c>
      <c r="C51" s="37"/>
    </row>
    <row r="52" spans="2:20" x14ac:dyDescent="0.2">
      <c r="B52" s="51" t="s">
        <v>134</v>
      </c>
      <c r="C52" s="37"/>
    </row>
    <row r="53" spans="2:20" x14ac:dyDescent="0.2">
      <c r="B53" s="51" t="s">
        <v>134</v>
      </c>
      <c r="C53" s="37"/>
    </row>
    <row r="54" spans="2:20" x14ac:dyDescent="0.2">
      <c r="B54" s="51" t="s">
        <v>134</v>
      </c>
      <c r="C54" s="37"/>
    </row>
    <row r="55" spans="2:20" x14ac:dyDescent="0.2">
      <c r="B55" s="51" t="s">
        <v>134</v>
      </c>
      <c r="C55" s="37"/>
    </row>
    <row r="56" spans="2:20" x14ac:dyDescent="0.2">
      <c r="B56" s="51" t="s">
        <v>134</v>
      </c>
      <c r="C56" s="37"/>
    </row>
    <row r="57" spans="2:20" x14ac:dyDescent="0.2">
      <c r="B57" s="51" t="s">
        <v>134</v>
      </c>
      <c r="C57" s="37"/>
    </row>
    <row r="58" spans="2:20" x14ac:dyDescent="0.2">
      <c r="B58" s="51" t="s">
        <v>134</v>
      </c>
      <c r="C58" s="37"/>
    </row>
    <row r="59" spans="2:20" x14ac:dyDescent="0.2">
      <c r="B59" s="51" t="s">
        <v>134</v>
      </c>
      <c r="C59" s="37"/>
    </row>
    <row r="60" spans="2:20" x14ac:dyDescent="0.2">
      <c r="B60" s="51" t="s">
        <v>134</v>
      </c>
      <c r="C60" s="37"/>
    </row>
    <row r="61" spans="2:20" s="89" customFormat="1" x14ac:dyDescent="0.2">
      <c r="B61" s="51" t="s">
        <v>134</v>
      </c>
      <c r="C61" s="37"/>
      <c r="D61" s="63"/>
      <c r="E61" s="67"/>
      <c r="F61" s="67"/>
      <c r="G61" s="67"/>
      <c r="H61" s="67"/>
      <c r="I61" s="67"/>
      <c r="J61" s="67"/>
      <c r="K61" s="67"/>
      <c r="L61" s="67"/>
      <c r="M61" s="63"/>
      <c r="N61" s="63"/>
      <c r="O61" s="63"/>
      <c r="P61" s="63"/>
      <c r="Q61" s="63"/>
      <c r="R61" s="63"/>
      <c r="S61" s="63"/>
      <c r="T61" s="63"/>
    </row>
    <row r="62" spans="2:20" s="89" customFormat="1" x14ac:dyDescent="0.2">
      <c r="B62" s="51" t="s">
        <v>134</v>
      </c>
      <c r="C62" s="37"/>
      <c r="D62" s="63"/>
      <c r="E62" s="67"/>
      <c r="F62" s="67"/>
      <c r="G62" s="67"/>
      <c r="H62" s="67"/>
      <c r="I62" s="67"/>
      <c r="J62" s="67"/>
      <c r="K62" s="67"/>
      <c r="L62" s="67"/>
      <c r="M62" s="63"/>
      <c r="N62" s="63"/>
      <c r="O62" s="63"/>
      <c r="P62" s="63"/>
      <c r="Q62" s="63"/>
      <c r="R62" s="63"/>
      <c r="S62" s="63"/>
      <c r="T62" s="63"/>
    </row>
    <row r="63" spans="2:20" s="89" customFormat="1" x14ac:dyDescent="0.2">
      <c r="B63" s="51" t="s">
        <v>134</v>
      </c>
      <c r="C63" s="37"/>
      <c r="D63" s="63"/>
      <c r="E63" s="67"/>
      <c r="F63" s="67"/>
      <c r="G63" s="67"/>
      <c r="H63" s="67"/>
      <c r="I63" s="67"/>
      <c r="J63" s="67"/>
      <c r="K63" s="67"/>
      <c r="L63" s="67"/>
      <c r="M63" s="63"/>
      <c r="N63" s="63"/>
      <c r="O63" s="63"/>
      <c r="P63" s="63"/>
      <c r="Q63" s="63"/>
      <c r="R63" s="63"/>
      <c r="S63" s="63"/>
      <c r="T63" s="63"/>
    </row>
    <row r="64" spans="2:20" s="89" customFormat="1" x14ac:dyDescent="0.2">
      <c r="B64" s="51" t="s">
        <v>134</v>
      </c>
      <c r="C64" s="37"/>
      <c r="D64" s="63"/>
      <c r="E64" s="67"/>
      <c r="F64" s="67"/>
      <c r="G64" s="67"/>
      <c r="H64" s="67"/>
      <c r="I64" s="67"/>
      <c r="J64" s="67"/>
      <c r="K64" s="67"/>
      <c r="L64" s="67"/>
      <c r="M64" s="63"/>
      <c r="N64" s="63"/>
      <c r="O64" s="63"/>
      <c r="P64" s="63"/>
      <c r="Q64" s="63"/>
      <c r="R64" s="63"/>
      <c r="S64" s="63"/>
      <c r="T64" s="63"/>
    </row>
    <row r="65" spans="2:20" s="89" customFormat="1" x14ac:dyDescent="0.2">
      <c r="B65" s="51" t="s">
        <v>134</v>
      </c>
      <c r="C65" s="37"/>
      <c r="D65" s="63"/>
      <c r="E65" s="67"/>
      <c r="F65" s="67"/>
      <c r="G65" s="67"/>
      <c r="H65" s="67"/>
      <c r="I65" s="67"/>
      <c r="J65" s="67"/>
      <c r="K65" s="67"/>
      <c r="L65" s="67"/>
      <c r="M65" s="63"/>
      <c r="N65" s="63"/>
      <c r="O65" s="63"/>
      <c r="P65" s="63"/>
      <c r="Q65" s="63"/>
      <c r="R65" s="63"/>
      <c r="S65" s="63"/>
      <c r="T65" s="63"/>
    </row>
    <row r="66" spans="2:20" s="89" customFormat="1" x14ac:dyDescent="0.2">
      <c r="B66" s="51" t="s">
        <v>134</v>
      </c>
      <c r="C66" s="37"/>
      <c r="D66" s="63"/>
      <c r="E66" s="67"/>
      <c r="F66" s="67"/>
      <c r="G66" s="67"/>
      <c r="H66" s="67"/>
      <c r="I66" s="67"/>
      <c r="J66" s="67"/>
      <c r="K66" s="67"/>
      <c r="L66" s="67"/>
      <c r="M66" s="63"/>
      <c r="N66" s="63"/>
      <c r="O66" s="63"/>
      <c r="P66" s="63"/>
      <c r="Q66" s="63"/>
      <c r="R66" s="63"/>
      <c r="S66" s="63"/>
      <c r="T66" s="63"/>
    </row>
    <row r="67" spans="2:20" s="89" customFormat="1" x14ac:dyDescent="0.2">
      <c r="B67" s="51" t="s">
        <v>134</v>
      </c>
      <c r="C67" s="37"/>
      <c r="D67" s="63"/>
      <c r="E67" s="67"/>
      <c r="F67" s="67"/>
      <c r="G67" s="67"/>
      <c r="H67" s="67"/>
      <c r="I67" s="67"/>
      <c r="J67" s="67"/>
      <c r="K67" s="67"/>
      <c r="L67" s="67"/>
      <c r="M67" s="63"/>
      <c r="N67" s="63"/>
      <c r="O67" s="63"/>
      <c r="P67" s="63"/>
      <c r="Q67" s="63"/>
      <c r="R67" s="63"/>
      <c r="S67" s="63"/>
      <c r="T67" s="63"/>
    </row>
    <row r="68" spans="2:20" s="89" customFormat="1" x14ac:dyDescent="0.2">
      <c r="B68" s="51" t="s">
        <v>134</v>
      </c>
      <c r="C68" s="37"/>
      <c r="D68" s="63"/>
      <c r="E68" s="67"/>
      <c r="F68" s="67"/>
      <c r="G68" s="67"/>
      <c r="H68" s="67"/>
      <c r="I68" s="67"/>
      <c r="J68" s="67"/>
      <c r="K68" s="67"/>
      <c r="L68" s="67"/>
      <c r="M68" s="63"/>
      <c r="N68" s="63"/>
      <c r="O68" s="63"/>
      <c r="P68" s="63"/>
      <c r="Q68" s="63"/>
      <c r="R68" s="63"/>
      <c r="S68" s="63"/>
      <c r="T68" s="63"/>
    </row>
    <row r="69" spans="2:20" s="89" customFormat="1" x14ac:dyDescent="0.2">
      <c r="B69" s="51" t="s">
        <v>134</v>
      </c>
      <c r="C69" s="37"/>
      <c r="D69" s="63"/>
      <c r="E69" s="67"/>
      <c r="F69" s="67"/>
      <c r="G69" s="67"/>
      <c r="H69" s="67"/>
      <c r="I69" s="67"/>
      <c r="J69" s="67"/>
      <c r="K69" s="67"/>
      <c r="L69" s="67"/>
      <c r="M69" s="63"/>
      <c r="N69" s="63"/>
      <c r="O69" s="63"/>
      <c r="P69" s="63"/>
      <c r="Q69" s="63"/>
      <c r="R69" s="63"/>
      <c r="S69" s="63"/>
      <c r="T69" s="63"/>
    </row>
    <row r="70" spans="2:20" s="89" customFormat="1" x14ac:dyDescent="0.2">
      <c r="B70" s="52" t="s">
        <v>134</v>
      </c>
      <c r="C70" s="44"/>
      <c r="D70" s="63"/>
      <c r="E70" s="67"/>
      <c r="F70" s="67"/>
      <c r="G70" s="67"/>
      <c r="H70" s="67"/>
      <c r="I70" s="67"/>
      <c r="J70" s="67"/>
      <c r="K70" s="67"/>
      <c r="L70" s="67"/>
      <c r="M70" s="63"/>
      <c r="N70" s="63"/>
      <c r="O70" s="63"/>
      <c r="P70" s="63"/>
      <c r="Q70" s="63"/>
      <c r="R70" s="63"/>
      <c r="S70" s="63"/>
      <c r="T70" s="63"/>
    </row>
    <row r="71" spans="2:20" s="89" customFormat="1" x14ac:dyDescent="0.2">
      <c r="B71" s="63"/>
      <c r="C71" s="102"/>
      <c r="D71" s="63"/>
      <c r="E71" s="67"/>
      <c r="F71" s="67"/>
      <c r="G71" s="67"/>
      <c r="H71" s="67"/>
      <c r="I71" s="67"/>
      <c r="J71" s="67"/>
      <c r="K71" s="67"/>
      <c r="L71" s="67"/>
      <c r="M71" s="63"/>
      <c r="N71" s="63"/>
      <c r="O71" s="63"/>
      <c r="P71" s="63"/>
      <c r="Q71" s="63"/>
      <c r="R71" s="63"/>
      <c r="S71" s="63"/>
      <c r="T71" s="63"/>
    </row>
    <row r="72" spans="2:20" s="89" customFormat="1" x14ac:dyDescent="0.2">
      <c r="B72" s="63"/>
      <c r="C72" s="102"/>
      <c r="D72" s="63"/>
      <c r="E72" s="67"/>
      <c r="F72" s="67"/>
      <c r="G72" s="67"/>
      <c r="H72" s="67"/>
      <c r="I72" s="67"/>
      <c r="J72" s="67"/>
      <c r="K72" s="67"/>
      <c r="L72" s="67"/>
      <c r="M72" s="63"/>
      <c r="N72" s="63"/>
      <c r="O72" s="63"/>
      <c r="P72" s="63"/>
      <c r="Q72" s="63"/>
      <c r="R72" s="63"/>
      <c r="S72" s="63"/>
      <c r="T72" s="63"/>
    </row>
    <row r="73" spans="2:20" s="89" customFormat="1" x14ac:dyDescent="0.2">
      <c r="B73" s="63"/>
      <c r="C73" s="102"/>
      <c r="D73" s="63"/>
      <c r="E73" s="67"/>
      <c r="F73" s="67"/>
      <c r="G73" s="67"/>
      <c r="H73" s="67"/>
      <c r="I73" s="67"/>
      <c r="J73" s="67"/>
      <c r="K73" s="67"/>
      <c r="L73" s="67"/>
      <c r="M73" s="63"/>
      <c r="N73" s="63"/>
      <c r="O73" s="63"/>
      <c r="P73" s="63"/>
      <c r="Q73" s="63"/>
      <c r="R73" s="63"/>
      <c r="S73" s="63"/>
      <c r="T73" s="63"/>
    </row>
    <row r="74" spans="2:20" s="89" customFormat="1" x14ac:dyDescent="0.2">
      <c r="B74" s="63"/>
      <c r="C74" s="102"/>
      <c r="D74" s="63"/>
      <c r="E74" s="67"/>
      <c r="F74" s="67"/>
      <c r="G74" s="67"/>
      <c r="H74" s="67"/>
      <c r="I74" s="67"/>
      <c r="J74" s="67"/>
      <c r="K74" s="67"/>
      <c r="L74" s="67"/>
      <c r="M74" s="63"/>
      <c r="N74" s="63"/>
      <c r="O74" s="63"/>
      <c r="P74" s="63"/>
      <c r="Q74" s="63"/>
      <c r="R74" s="63"/>
      <c r="S74" s="63"/>
      <c r="T74" s="63"/>
    </row>
    <row r="75" spans="2:20" s="89" customFormat="1" x14ac:dyDescent="0.2">
      <c r="B75" s="63"/>
      <c r="C75" s="102"/>
      <c r="D75" s="63"/>
      <c r="E75" s="67"/>
      <c r="F75" s="67"/>
      <c r="G75" s="67"/>
      <c r="H75" s="67"/>
      <c r="I75" s="67"/>
      <c r="J75" s="67"/>
      <c r="K75" s="67"/>
      <c r="L75" s="67"/>
      <c r="M75" s="63"/>
      <c r="N75" s="63"/>
      <c r="O75" s="63"/>
      <c r="P75" s="63"/>
      <c r="Q75" s="63"/>
      <c r="R75" s="63"/>
      <c r="S75" s="63"/>
      <c r="T75" s="63"/>
    </row>
    <row r="76" spans="2:20" s="89" customFormat="1" x14ac:dyDescent="0.2">
      <c r="C76" s="102"/>
      <c r="D76" s="63"/>
      <c r="E76" s="67"/>
      <c r="F76" s="67"/>
      <c r="G76" s="67"/>
      <c r="H76" s="67"/>
      <c r="I76" s="67"/>
      <c r="J76" s="67"/>
      <c r="K76" s="67"/>
      <c r="L76" s="67"/>
      <c r="M76" s="63"/>
      <c r="N76" s="63"/>
      <c r="O76" s="63"/>
      <c r="P76" s="63"/>
      <c r="Q76" s="63"/>
      <c r="R76" s="63"/>
      <c r="S76" s="63"/>
      <c r="T76" s="63"/>
    </row>
    <row r="77" spans="2:20" s="89" customFormat="1" x14ac:dyDescent="0.2">
      <c r="C77" s="102"/>
      <c r="D77" s="63"/>
      <c r="E77" s="67"/>
      <c r="F77" s="67"/>
      <c r="G77" s="67"/>
      <c r="H77" s="67"/>
      <c r="I77" s="67"/>
      <c r="J77" s="67"/>
      <c r="K77" s="67"/>
      <c r="L77" s="67"/>
      <c r="M77" s="63"/>
      <c r="N77" s="63"/>
      <c r="O77" s="63"/>
      <c r="P77" s="63"/>
      <c r="Q77" s="63"/>
      <c r="R77" s="63"/>
      <c r="S77" s="63"/>
      <c r="T77" s="63"/>
    </row>
    <row r="78" spans="2:20" s="89" customFormat="1" x14ac:dyDescent="0.2">
      <c r="C78" s="102"/>
      <c r="D78" s="63"/>
      <c r="E78" s="67"/>
      <c r="F78" s="67"/>
      <c r="G78" s="67"/>
      <c r="H78" s="67"/>
      <c r="I78" s="67"/>
      <c r="J78" s="67"/>
      <c r="K78" s="67"/>
      <c r="L78" s="67"/>
      <c r="M78" s="63"/>
      <c r="N78" s="63"/>
      <c r="O78" s="63"/>
      <c r="P78" s="63"/>
      <c r="Q78" s="63"/>
      <c r="R78" s="63"/>
      <c r="S78" s="63"/>
      <c r="T78" s="63"/>
    </row>
    <row r="79" spans="2:20" s="89" customFormat="1" x14ac:dyDescent="0.2">
      <c r="C79" s="102"/>
      <c r="D79" s="63"/>
      <c r="E79" s="67"/>
      <c r="F79" s="67"/>
      <c r="G79" s="67"/>
      <c r="H79" s="67"/>
      <c r="I79" s="67"/>
      <c r="J79" s="67"/>
      <c r="K79" s="67"/>
      <c r="L79" s="67"/>
      <c r="M79" s="63"/>
      <c r="N79" s="63"/>
      <c r="O79" s="63"/>
      <c r="P79" s="63"/>
      <c r="Q79" s="63"/>
      <c r="R79" s="63"/>
      <c r="S79" s="63"/>
      <c r="T79" s="63"/>
    </row>
    <row r="80" spans="2:20" s="89" customFormat="1" x14ac:dyDescent="0.2">
      <c r="C80" s="102"/>
      <c r="D80" s="63"/>
      <c r="E80" s="67"/>
      <c r="F80" s="67"/>
      <c r="G80" s="67"/>
      <c r="H80" s="67"/>
      <c r="I80" s="67"/>
      <c r="J80" s="67"/>
      <c r="K80" s="67"/>
      <c r="L80" s="67"/>
      <c r="M80" s="63"/>
      <c r="N80" s="63"/>
      <c r="O80" s="63"/>
      <c r="P80" s="63"/>
      <c r="Q80" s="63"/>
      <c r="R80" s="63"/>
      <c r="S80" s="63"/>
      <c r="T80" s="63"/>
    </row>
    <row r="81" spans="2:20" s="89" customFormat="1" x14ac:dyDescent="0.2">
      <c r="C81" s="102"/>
      <c r="D81" s="63"/>
      <c r="E81" s="67"/>
      <c r="F81" s="67"/>
      <c r="G81" s="67"/>
      <c r="H81" s="67"/>
      <c r="I81" s="67"/>
      <c r="J81" s="67"/>
      <c r="K81" s="67"/>
      <c r="L81" s="67"/>
      <c r="M81" s="63"/>
      <c r="N81" s="63"/>
      <c r="O81" s="63"/>
      <c r="P81" s="63"/>
      <c r="Q81" s="63"/>
      <c r="R81" s="63"/>
      <c r="S81" s="63"/>
      <c r="T81" s="63"/>
    </row>
    <row r="82" spans="2:20" s="89" customFormat="1" x14ac:dyDescent="0.2">
      <c r="C82" s="102"/>
      <c r="D82" s="63"/>
      <c r="E82" s="67"/>
      <c r="F82" s="67"/>
      <c r="G82" s="67"/>
      <c r="H82" s="67"/>
      <c r="I82" s="67"/>
      <c r="J82" s="67"/>
      <c r="K82" s="67"/>
      <c r="L82" s="67"/>
      <c r="M82" s="63"/>
      <c r="N82" s="63"/>
      <c r="O82" s="63"/>
      <c r="P82" s="63"/>
      <c r="Q82" s="63"/>
      <c r="R82" s="63"/>
      <c r="S82" s="63"/>
      <c r="T82" s="63"/>
    </row>
    <row r="83" spans="2:20" s="89" customFormat="1" x14ac:dyDescent="0.2">
      <c r="B83" s="63"/>
      <c r="C83" s="102"/>
      <c r="D83" s="63"/>
      <c r="E83" s="67"/>
      <c r="F83" s="67"/>
      <c r="G83" s="67"/>
      <c r="H83" s="67"/>
      <c r="I83" s="67"/>
      <c r="J83" s="67"/>
      <c r="K83" s="67"/>
      <c r="L83" s="67"/>
      <c r="M83" s="63"/>
      <c r="N83" s="63"/>
      <c r="O83" s="63"/>
      <c r="P83" s="63"/>
      <c r="Q83" s="63"/>
      <c r="R83" s="63"/>
      <c r="S83" s="63"/>
      <c r="T83" s="63"/>
    </row>
    <row r="84" spans="2:20" s="89" customFormat="1" x14ac:dyDescent="0.2">
      <c r="B84" s="63"/>
      <c r="C84" s="102"/>
      <c r="D84" s="63"/>
      <c r="E84" s="67"/>
      <c r="F84" s="67"/>
      <c r="G84" s="67"/>
      <c r="H84" s="67"/>
      <c r="I84" s="67"/>
      <c r="J84" s="67"/>
      <c r="K84" s="67"/>
      <c r="L84" s="67"/>
      <c r="M84" s="63"/>
      <c r="N84" s="63"/>
      <c r="O84" s="63"/>
      <c r="P84" s="63"/>
      <c r="Q84" s="63"/>
      <c r="R84" s="63"/>
      <c r="S84" s="63"/>
      <c r="T84" s="63"/>
    </row>
    <row r="85" spans="2:20" s="89" customFormat="1" x14ac:dyDescent="0.2">
      <c r="B85" s="63"/>
      <c r="C85" s="102"/>
      <c r="D85" s="63"/>
      <c r="E85" s="67"/>
      <c r="F85" s="67"/>
      <c r="G85" s="67"/>
      <c r="H85" s="67"/>
      <c r="I85" s="67"/>
      <c r="J85" s="67"/>
      <c r="K85" s="67"/>
      <c r="L85" s="67"/>
      <c r="M85" s="63"/>
      <c r="N85" s="63"/>
      <c r="O85" s="63"/>
      <c r="P85" s="63"/>
      <c r="Q85" s="63"/>
      <c r="R85" s="63"/>
      <c r="S85" s="63"/>
      <c r="T85" s="63"/>
    </row>
    <row r="86" spans="2:20" s="89" customFormat="1" x14ac:dyDescent="0.2">
      <c r="B86" s="63"/>
      <c r="C86" s="102"/>
      <c r="D86" s="63"/>
      <c r="E86" s="67"/>
      <c r="F86" s="67"/>
      <c r="G86" s="67"/>
      <c r="H86" s="67"/>
      <c r="I86" s="67"/>
      <c r="J86" s="67"/>
      <c r="K86" s="67"/>
      <c r="L86" s="67"/>
      <c r="M86" s="63"/>
      <c r="N86" s="63"/>
      <c r="O86" s="63"/>
      <c r="P86" s="63"/>
      <c r="Q86" s="63"/>
      <c r="R86" s="63"/>
      <c r="S86" s="63"/>
      <c r="T86" s="63"/>
    </row>
    <row r="87" spans="2:20" s="89" customFormat="1" x14ac:dyDescent="0.2">
      <c r="B87" s="63"/>
      <c r="C87" s="102"/>
      <c r="D87" s="63"/>
      <c r="E87" s="67"/>
      <c r="F87" s="67"/>
      <c r="G87" s="67"/>
      <c r="H87" s="67"/>
      <c r="I87" s="67"/>
      <c r="J87" s="67"/>
      <c r="K87" s="67"/>
      <c r="L87" s="67"/>
      <c r="M87" s="63"/>
      <c r="N87" s="63"/>
      <c r="O87" s="63"/>
      <c r="P87" s="63"/>
      <c r="Q87" s="63"/>
      <c r="R87" s="63"/>
      <c r="S87" s="63"/>
      <c r="T87" s="63"/>
    </row>
    <row r="88" spans="2:20" s="89" customFormat="1" x14ac:dyDescent="0.2">
      <c r="B88" s="63"/>
      <c r="C88" s="102"/>
      <c r="D88" s="63"/>
      <c r="E88" s="67"/>
      <c r="F88" s="67"/>
      <c r="G88" s="67"/>
      <c r="H88" s="67"/>
      <c r="I88" s="67"/>
      <c r="J88" s="67"/>
      <c r="K88" s="67"/>
      <c r="L88" s="67"/>
      <c r="M88" s="63"/>
      <c r="N88" s="63"/>
      <c r="O88" s="63"/>
      <c r="P88" s="63"/>
      <c r="Q88" s="63"/>
      <c r="R88" s="63"/>
      <c r="S88" s="63"/>
      <c r="T88" s="63"/>
    </row>
    <row r="89" spans="2:20" s="89" customFormat="1" x14ac:dyDescent="0.2">
      <c r="B89" s="63"/>
      <c r="C89" s="102"/>
      <c r="D89" s="63"/>
      <c r="E89" s="67"/>
      <c r="F89" s="67"/>
      <c r="G89" s="67"/>
      <c r="H89" s="67"/>
      <c r="I89" s="67"/>
      <c r="J89" s="67"/>
      <c r="K89" s="67"/>
      <c r="L89" s="67"/>
      <c r="M89" s="63"/>
      <c r="N89" s="63"/>
      <c r="O89" s="63"/>
      <c r="P89" s="63"/>
      <c r="Q89" s="63"/>
      <c r="R89" s="63"/>
      <c r="S89" s="63"/>
      <c r="T89" s="63"/>
    </row>
    <row r="90" spans="2:20" s="89" customFormat="1" x14ac:dyDescent="0.2">
      <c r="B90" s="63"/>
      <c r="C90" s="102"/>
      <c r="D90" s="63"/>
      <c r="E90" s="67"/>
      <c r="F90" s="67"/>
      <c r="G90" s="67"/>
      <c r="H90" s="67"/>
      <c r="I90" s="67"/>
      <c r="J90" s="67"/>
      <c r="K90" s="67"/>
      <c r="L90" s="67"/>
      <c r="M90" s="63"/>
      <c r="N90" s="63"/>
      <c r="O90" s="63"/>
      <c r="P90" s="63"/>
      <c r="Q90" s="63"/>
      <c r="R90" s="63"/>
      <c r="S90" s="63"/>
      <c r="T90" s="63"/>
    </row>
    <row r="91" spans="2:20" s="89" customFormat="1" x14ac:dyDescent="0.2">
      <c r="B91" s="63"/>
      <c r="C91" s="102"/>
      <c r="D91" s="63"/>
      <c r="E91" s="67"/>
      <c r="F91" s="67"/>
      <c r="G91" s="67"/>
      <c r="H91" s="67"/>
      <c r="I91" s="67"/>
      <c r="J91" s="67"/>
      <c r="K91" s="67"/>
      <c r="L91" s="67"/>
      <c r="M91" s="63"/>
      <c r="N91" s="63"/>
      <c r="O91" s="63"/>
      <c r="P91" s="63"/>
      <c r="Q91" s="63"/>
      <c r="R91" s="63"/>
      <c r="S91" s="63"/>
      <c r="T91" s="63"/>
    </row>
    <row r="92" spans="2:20" s="89" customFormat="1" x14ac:dyDescent="0.2">
      <c r="B92" s="63"/>
      <c r="C92" s="102"/>
      <c r="D92" s="63"/>
      <c r="E92" s="67"/>
      <c r="F92" s="67"/>
      <c r="G92" s="67"/>
      <c r="H92" s="67"/>
      <c r="I92" s="67"/>
      <c r="J92" s="67"/>
      <c r="K92" s="67"/>
      <c r="L92" s="67"/>
      <c r="M92" s="63"/>
      <c r="N92" s="63"/>
      <c r="O92" s="63"/>
      <c r="P92" s="63"/>
      <c r="Q92" s="63"/>
      <c r="R92" s="63"/>
      <c r="S92" s="63"/>
      <c r="T92" s="63"/>
    </row>
    <row r="93" spans="2:20" s="89" customFormat="1" x14ac:dyDescent="0.2">
      <c r="B93" s="63"/>
      <c r="C93" s="102"/>
      <c r="D93" s="63"/>
      <c r="E93" s="67"/>
      <c r="F93" s="67"/>
      <c r="G93" s="67"/>
      <c r="H93" s="67"/>
      <c r="I93" s="67"/>
      <c r="J93" s="67"/>
      <c r="K93" s="67"/>
      <c r="L93" s="67"/>
      <c r="M93" s="63"/>
      <c r="N93" s="63"/>
      <c r="O93" s="63"/>
      <c r="P93" s="63"/>
      <c r="Q93" s="63"/>
      <c r="R93" s="63"/>
      <c r="S93" s="63"/>
      <c r="T93" s="63"/>
    </row>
    <row r="94" spans="2:20" s="89" customFormat="1" x14ac:dyDescent="0.2">
      <c r="B94" s="63"/>
      <c r="C94" s="102"/>
      <c r="D94" s="63"/>
      <c r="E94" s="67"/>
      <c r="F94" s="67"/>
      <c r="G94" s="67"/>
      <c r="H94" s="67"/>
      <c r="I94" s="67"/>
      <c r="J94" s="67"/>
      <c r="K94" s="67"/>
      <c r="L94" s="67"/>
      <c r="M94" s="63"/>
      <c r="N94" s="63"/>
      <c r="O94" s="63"/>
      <c r="P94" s="63"/>
      <c r="Q94" s="63"/>
      <c r="R94" s="63"/>
      <c r="S94" s="63"/>
      <c r="T94" s="63"/>
    </row>
    <row r="95" spans="2:20" s="89" customFormat="1" x14ac:dyDescent="0.2">
      <c r="B95" s="63"/>
      <c r="C95" s="102"/>
      <c r="D95" s="63"/>
      <c r="E95" s="67"/>
      <c r="F95" s="67"/>
      <c r="G95" s="67"/>
      <c r="H95" s="67"/>
      <c r="I95" s="67"/>
      <c r="J95" s="67"/>
      <c r="K95" s="67"/>
      <c r="L95" s="67"/>
      <c r="M95" s="63"/>
      <c r="N95" s="63"/>
      <c r="O95" s="63"/>
      <c r="P95" s="63"/>
      <c r="Q95" s="63"/>
      <c r="R95" s="63"/>
      <c r="S95" s="63"/>
      <c r="T95" s="63"/>
    </row>
    <row r="96" spans="2:20" s="89" customFormat="1" x14ac:dyDescent="0.2">
      <c r="B96" s="63"/>
      <c r="C96" s="102"/>
      <c r="D96" s="63"/>
      <c r="E96" s="67"/>
      <c r="F96" s="67"/>
      <c r="G96" s="67"/>
      <c r="H96" s="67"/>
      <c r="I96" s="67"/>
      <c r="J96" s="67"/>
      <c r="K96" s="67"/>
      <c r="L96" s="67"/>
      <c r="M96" s="63"/>
      <c r="N96" s="63"/>
      <c r="O96" s="63"/>
      <c r="P96" s="63"/>
      <c r="Q96" s="63"/>
      <c r="R96" s="63"/>
      <c r="S96" s="63"/>
      <c r="T96" s="63"/>
    </row>
    <row r="97" spans="2:20" s="89" customFormat="1" x14ac:dyDescent="0.2">
      <c r="B97" s="63"/>
      <c r="C97" s="102"/>
      <c r="D97" s="63"/>
      <c r="E97" s="67"/>
      <c r="F97" s="67"/>
      <c r="G97" s="67"/>
      <c r="H97" s="67"/>
      <c r="I97" s="67"/>
      <c r="J97" s="67"/>
      <c r="K97" s="67"/>
      <c r="L97" s="67"/>
      <c r="M97" s="63"/>
      <c r="N97" s="63"/>
      <c r="O97" s="63"/>
      <c r="P97" s="63"/>
      <c r="Q97" s="63"/>
      <c r="R97" s="63"/>
      <c r="S97" s="63"/>
      <c r="T97" s="63"/>
    </row>
    <row r="98" spans="2:20" s="89" customFormat="1" x14ac:dyDescent="0.2">
      <c r="B98" s="63"/>
      <c r="C98" s="102"/>
      <c r="D98" s="63"/>
      <c r="E98" s="67"/>
      <c r="F98" s="67"/>
      <c r="G98" s="67"/>
      <c r="H98" s="67"/>
      <c r="I98" s="67"/>
      <c r="J98" s="67"/>
      <c r="K98" s="67"/>
      <c r="L98" s="67"/>
      <c r="M98" s="63"/>
      <c r="N98" s="63"/>
      <c r="O98" s="63"/>
      <c r="P98" s="63"/>
      <c r="Q98" s="63"/>
      <c r="R98" s="63"/>
      <c r="S98" s="63"/>
      <c r="T98" s="63"/>
    </row>
    <row r="99" spans="2:20" s="89" customFormat="1" x14ac:dyDescent="0.2">
      <c r="B99" s="63"/>
      <c r="C99" s="102"/>
      <c r="D99" s="63"/>
      <c r="E99" s="67"/>
      <c r="F99" s="67"/>
      <c r="G99" s="67"/>
      <c r="H99" s="67"/>
      <c r="I99" s="67"/>
      <c r="J99" s="67"/>
      <c r="K99" s="67"/>
      <c r="L99" s="67"/>
      <c r="M99" s="63"/>
      <c r="N99" s="63"/>
      <c r="O99" s="63"/>
      <c r="P99" s="63"/>
      <c r="Q99" s="63"/>
      <c r="R99" s="63"/>
      <c r="S99" s="63"/>
      <c r="T99" s="63"/>
    </row>
    <row r="100" spans="2:20" s="89" customFormat="1" x14ac:dyDescent="0.2">
      <c r="B100" s="63"/>
      <c r="C100" s="102"/>
      <c r="D100" s="63"/>
      <c r="E100" s="67"/>
      <c r="F100" s="67"/>
      <c r="G100" s="67"/>
      <c r="H100" s="67"/>
      <c r="I100" s="67"/>
      <c r="J100" s="67"/>
      <c r="K100" s="67"/>
      <c r="L100" s="67"/>
      <c r="M100" s="63"/>
      <c r="N100" s="63"/>
      <c r="O100" s="63"/>
      <c r="P100" s="63"/>
      <c r="Q100" s="63"/>
      <c r="R100" s="63"/>
      <c r="S100" s="63"/>
      <c r="T100" s="63"/>
    </row>
    <row r="101" spans="2:20" s="89" customFormat="1" x14ac:dyDescent="0.2">
      <c r="B101" s="63"/>
      <c r="C101" s="102"/>
      <c r="D101" s="63"/>
      <c r="E101" s="67"/>
      <c r="F101" s="67"/>
      <c r="G101" s="67"/>
      <c r="H101" s="67"/>
      <c r="I101" s="67"/>
      <c r="J101" s="67"/>
      <c r="K101" s="67"/>
      <c r="L101" s="67"/>
      <c r="M101" s="63"/>
      <c r="N101" s="63"/>
      <c r="O101" s="63"/>
      <c r="P101" s="63"/>
      <c r="Q101" s="63"/>
      <c r="R101" s="63"/>
      <c r="S101" s="63"/>
      <c r="T101" s="63"/>
    </row>
    <row r="102" spans="2:20" s="89" customFormat="1" x14ac:dyDescent="0.2">
      <c r="B102" s="63"/>
      <c r="C102" s="102"/>
      <c r="D102" s="63"/>
      <c r="E102" s="67"/>
      <c r="F102" s="67"/>
      <c r="G102" s="67"/>
      <c r="H102" s="67"/>
      <c r="I102" s="67"/>
      <c r="J102" s="67"/>
      <c r="K102" s="67"/>
      <c r="L102" s="67"/>
      <c r="M102" s="63"/>
      <c r="N102" s="63"/>
      <c r="O102" s="63"/>
      <c r="P102" s="63"/>
      <c r="Q102" s="63"/>
      <c r="R102" s="63"/>
      <c r="S102" s="63"/>
      <c r="T102" s="63"/>
    </row>
    <row r="103" spans="2:20" s="89" customFormat="1" x14ac:dyDescent="0.2">
      <c r="B103" s="63"/>
      <c r="C103" s="102"/>
      <c r="D103" s="63"/>
      <c r="E103" s="67"/>
      <c r="F103" s="67"/>
      <c r="G103" s="67"/>
      <c r="H103" s="67"/>
      <c r="I103" s="67"/>
      <c r="J103" s="67"/>
      <c r="K103" s="67"/>
      <c r="L103" s="67"/>
      <c r="M103" s="63"/>
      <c r="N103" s="63"/>
      <c r="O103" s="63"/>
      <c r="P103" s="63"/>
      <c r="Q103" s="63"/>
      <c r="R103" s="63"/>
      <c r="S103" s="63"/>
      <c r="T103" s="63"/>
    </row>
    <row r="104" spans="2:20" s="89" customFormat="1" x14ac:dyDescent="0.2">
      <c r="B104" s="63"/>
      <c r="C104" s="102"/>
      <c r="D104" s="63"/>
      <c r="E104" s="67"/>
      <c r="F104" s="67"/>
      <c r="G104" s="67"/>
      <c r="H104" s="67"/>
      <c r="I104" s="67"/>
      <c r="J104" s="67"/>
      <c r="K104" s="67"/>
      <c r="L104" s="67"/>
      <c r="M104" s="63"/>
      <c r="N104" s="63"/>
      <c r="O104" s="63"/>
      <c r="P104" s="63"/>
      <c r="Q104" s="63"/>
      <c r="R104" s="63"/>
      <c r="S104" s="63"/>
      <c r="T104" s="63"/>
    </row>
    <row r="105" spans="2:20" s="89" customFormat="1" x14ac:dyDescent="0.2">
      <c r="B105" s="63"/>
      <c r="C105" s="102"/>
      <c r="D105" s="63"/>
      <c r="E105" s="67"/>
      <c r="F105" s="67"/>
      <c r="G105" s="67"/>
      <c r="H105" s="67"/>
      <c r="I105" s="67"/>
      <c r="J105" s="67"/>
      <c r="K105" s="67"/>
      <c r="L105" s="67"/>
      <c r="M105" s="63"/>
      <c r="N105" s="63"/>
      <c r="O105" s="63"/>
      <c r="P105" s="63"/>
      <c r="Q105" s="63"/>
      <c r="R105" s="63"/>
      <c r="S105" s="63"/>
      <c r="T105" s="63"/>
    </row>
    <row r="106" spans="2:20" s="89" customFormat="1" x14ac:dyDescent="0.2">
      <c r="B106" s="63"/>
      <c r="C106" s="102"/>
      <c r="D106" s="63"/>
      <c r="E106" s="67"/>
      <c r="F106" s="67"/>
      <c r="G106" s="67"/>
      <c r="H106" s="67"/>
      <c r="I106" s="67"/>
      <c r="J106" s="67"/>
      <c r="K106" s="67"/>
      <c r="L106" s="67"/>
      <c r="M106" s="63"/>
      <c r="N106" s="63"/>
      <c r="O106" s="63"/>
      <c r="P106" s="63"/>
      <c r="Q106" s="63"/>
      <c r="R106" s="63"/>
      <c r="S106" s="63"/>
      <c r="T106" s="63"/>
    </row>
    <row r="107" spans="2:20" s="89" customFormat="1" x14ac:dyDescent="0.2">
      <c r="B107" s="63"/>
      <c r="C107" s="102"/>
      <c r="D107" s="63"/>
      <c r="E107" s="67"/>
      <c r="F107" s="67"/>
      <c r="G107" s="67"/>
      <c r="H107" s="67"/>
      <c r="I107" s="67"/>
      <c r="J107" s="67"/>
      <c r="K107" s="67"/>
      <c r="L107" s="67"/>
      <c r="M107" s="63"/>
      <c r="N107" s="63"/>
      <c r="O107" s="63"/>
      <c r="P107" s="63"/>
      <c r="Q107" s="63"/>
      <c r="R107" s="63"/>
      <c r="S107" s="63"/>
      <c r="T107" s="63"/>
    </row>
    <row r="108" spans="2:20" s="89" customFormat="1" x14ac:dyDescent="0.2">
      <c r="B108" s="63"/>
      <c r="C108" s="102"/>
      <c r="D108" s="63"/>
      <c r="E108" s="67"/>
      <c r="F108" s="67"/>
      <c r="G108" s="67"/>
      <c r="H108" s="67"/>
      <c r="I108" s="67"/>
      <c r="J108" s="67"/>
      <c r="K108" s="67"/>
      <c r="L108" s="67"/>
      <c r="M108" s="63"/>
      <c r="N108" s="63"/>
      <c r="O108" s="63"/>
      <c r="P108" s="63"/>
      <c r="Q108" s="63"/>
      <c r="R108" s="63"/>
      <c r="S108" s="63"/>
      <c r="T108" s="63"/>
    </row>
    <row r="109" spans="2:20" s="89" customFormat="1" x14ac:dyDescent="0.2">
      <c r="B109" s="63"/>
      <c r="C109" s="102"/>
      <c r="D109" s="63"/>
      <c r="E109" s="67"/>
      <c r="F109" s="67"/>
      <c r="G109" s="67"/>
      <c r="H109" s="67"/>
      <c r="I109" s="67"/>
      <c r="J109" s="67"/>
      <c r="K109" s="67"/>
      <c r="L109" s="67"/>
      <c r="M109" s="63"/>
      <c r="N109" s="63"/>
      <c r="O109" s="63"/>
      <c r="P109" s="63"/>
      <c r="Q109" s="63"/>
      <c r="R109" s="63"/>
      <c r="S109" s="63"/>
      <c r="T109" s="63"/>
    </row>
    <row r="110" spans="2:20" s="89" customFormat="1" x14ac:dyDescent="0.2">
      <c r="B110" s="63"/>
      <c r="C110" s="102"/>
      <c r="D110" s="63"/>
      <c r="E110" s="67"/>
      <c r="F110" s="67"/>
      <c r="G110" s="67"/>
      <c r="H110" s="67"/>
      <c r="I110" s="67"/>
      <c r="J110" s="67"/>
      <c r="K110" s="67"/>
      <c r="L110" s="67"/>
      <c r="M110" s="63"/>
      <c r="N110" s="63"/>
      <c r="O110" s="63"/>
      <c r="P110" s="63"/>
      <c r="Q110" s="63"/>
      <c r="R110" s="63"/>
      <c r="S110" s="63"/>
      <c r="T110" s="63"/>
    </row>
    <row r="111" spans="2:20" s="89" customFormat="1" x14ac:dyDescent="0.2">
      <c r="B111" s="63"/>
      <c r="C111" s="102"/>
      <c r="D111" s="63"/>
      <c r="E111" s="67"/>
      <c r="F111" s="67"/>
      <c r="G111" s="67"/>
      <c r="H111" s="67"/>
      <c r="I111" s="67"/>
      <c r="J111" s="67"/>
      <c r="K111" s="67"/>
      <c r="L111" s="67"/>
      <c r="M111" s="63"/>
      <c r="N111" s="63"/>
      <c r="O111" s="63"/>
      <c r="P111" s="63"/>
      <c r="Q111" s="63"/>
      <c r="R111" s="63"/>
      <c r="S111" s="63"/>
      <c r="T111" s="63"/>
    </row>
    <row r="112" spans="2:20" s="89" customFormat="1" x14ac:dyDescent="0.2">
      <c r="B112" s="63"/>
      <c r="C112" s="102"/>
      <c r="D112" s="63"/>
      <c r="E112" s="67"/>
      <c r="F112" s="67"/>
      <c r="G112" s="67"/>
      <c r="H112" s="67"/>
      <c r="I112" s="67"/>
      <c r="J112" s="67"/>
      <c r="K112" s="67"/>
      <c r="L112" s="67"/>
      <c r="M112" s="63"/>
      <c r="N112" s="63"/>
      <c r="O112" s="63"/>
      <c r="P112" s="63"/>
      <c r="Q112" s="63"/>
      <c r="R112" s="63"/>
      <c r="S112" s="63"/>
      <c r="T112" s="63"/>
    </row>
    <row r="113" spans="2:20" s="89" customFormat="1" x14ac:dyDescent="0.2">
      <c r="B113" s="63"/>
      <c r="C113" s="102"/>
      <c r="D113" s="63"/>
      <c r="E113" s="67"/>
      <c r="F113" s="67"/>
      <c r="G113" s="67"/>
      <c r="H113" s="67"/>
      <c r="I113" s="67"/>
      <c r="J113" s="67"/>
      <c r="K113" s="67"/>
      <c r="L113" s="67"/>
      <c r="M113" s="63"/>
      <c r="N113" s="63"/>
      <c r="O113" s="63"/>
      <c r="P113" s="63"/>
      <c r="Q113" s="63"/>
      <c r="R113" s="63"/>
      <c r="S113" s="63"/>
      <c r="T113" s="63"/>
    </row>
    <row r="114" spans="2:20" s="89" customFormat="1" x14ac:dyDescent="0.2">
      <c r="B114" s="63"/>
      <c r="C114" s="102"/>
      <c r="D114" s="63"/>
      <c r="E114" s="67"/>
      <c r="F114" s="67"/>
      <c r="G114" s="67"/>
      <c r="H114" s="67"/>
      <c r="I114" s="67"/>
      <c r="J114" s="67"/>
      <c r="K114" s="67"/>
      <c r="L114" s="67"/>
      <c r="M114" s="63"/>
      <c r="N114" s="63"/>
      <c r="O114" s="63"/>
      <c r="P114" s="63"/>
      <c r="Q114" s="63"/>
      <c r="R114" s="63"/>
      <c r="S114" s="63"/>
      <c r="T114" s="63"/>
    </row>
    <row r="115" spans="2:20" s="89" customFormat="1" x14ac:dyDescent="0.2">
      <c r="B115" s="63"/>
      <c r="C115" s="102"/>
      <c r="D115" s="63"/>
      <c r="E115" s="67"/>
      <c r="F115" s="67"/>
      <c r="G115" s="67"/>
      <c r="H115" s="67"/>
      <c r="I115" s="67"/>
      <c r="J115" s="67"/>
      <c r="K115" s="67"/>
      <c r="L115" s="67"/>
      <c r="M115" s="63"/>
      <c r="N115" s="63"/>
      <c r="O115" s="63"/>
      <c r="P115" s="63"/>
      <c r="Q115" s="63"/>
      <c r="R115" s="63"/>
      <c r="S115" s="63"/>
      <c r="T115" s="63"/>
    </row>
    <row r="116" spans="2:20" s="89" customFormat="1" x14ac:dyDescent="0.2">
      <c r="B116" s="63"/>
      <c r="C116" s="102"/>
      <c r="D116" s="63"/>
      <c r="E116" s="67"/>
      <c r="F116" s="67"/>
      <c r="G116" s="67"/>
      <c r="H116" s="67"/>
      <c r="I116" s="67"/>
      <c r="J116" s="67"/>
      <c r="K116" s="67"/>
      <c r="L116" s="67"/>
      <c r="M116" s="63"/>
      <c r="N116" s="63"/>
      <c r="O116" s="63"/>
      <c r="P116" s="63"/>
      <c r="Q116" s="63"/>
      <c r="R116" s="63"/>
      <c r="S116" s="63"/>
      <c r="T116" s="63"/>
    </row>
    <row r="117" spans="2:20" s="89" customFormat="1" x14ac:dyDescent="0.2">
      <c r="B117" s="63"/>
      <c r="C117" s="102"/>
      <c r="D117" s="63"/>
      <c r="E117" s="67"/>
      <c r="F117" s="67"/>
      <c r="G117" s="67"/>
      <c r="H117" s="67"/>
      <c r="I117" s="67"/>
      <c r="J117" s="67"/>
      <c r="K117" s="67"/>
      <c r="L117" s="67"/>
      <c r="M117" s="63"/>
      <c r="N117" s="63"/>
      <c r="O117" s="63"/>
      <c r="P117" s="63"/>
      <c r="Q117" s="63"/>
      <c r="R117" s="63"/>
      <c r="S117" s="63"/>
      <c r="T117" s="63"/>
    </row>
    <row r="118" spans="2:20" s="89" customFormat="1" x14ac:dyDescent="0.2">
      <c r="B118" s="63"/>
      <c r="C118" s="102"/>
      <c r="D118" s="63"/>
      <c r="E118" s="67"/>
      <c r="F118" s="67"/>
      <c r="G118" s="67"/>
      <c r="H118" s="67"/>
      <c r="I118" s="67"/>
      <c r="J118" s="67"/>
      <c r="K118" s="67"/>
      <c r="L118" s="67"/>
      <c r="M118" s="63"/>
      <c r="N118" s="63"/>
      <c r="O118" s="63"/>
      <c r="P118" s="63"/>
      <c r="Q118" s="63"/>
      <c r="R118" s="63"/>
      <c r="S118" s="63"/>
      <c r="T118" s="63"/>
    </row>
    <row r="119" spans="2:20" s="89" customFormat="1" x14ac:dyDescent="0.2">
      <c r="B119" s="63"/>
      <c r="C119" s="102"/>
      <c r="D119" s="63"/>
      <c r="E119" s="67"/>
      <c r="F119" s="67"/>
      <c r="G119" s="67"/>
      <c r="H119" s="67"/>
      <c r="I119" s="67"/>
      <c r="J119" s="67"/>
      <c r="K119" s="67"/>
      <c r="L119" s="67"/>
      <c r="M119" s="63"/>
      <c r="N119" s="63"/>
      <c r="O119" s="63"/>
      <c r="P119" s="63"/>
      <c r="Q119" s="63"/>
      <c r="R119" s="63"/>
      <c r="S119" s="63"/>
      <c r="T119" s="63"/>
    </row>
    <row r="120" spans="2:20" x14ac:dyDescent="0.2"/>
    <row r="121" spans="2:20" x14ac:dyDescent="0.2"/>
    <row r="122" spans="2:20" x14ac:dyDescent="0.2"/>
    <row r="123" spans="2:20" x14ac:dyDescent="0.2"/>
    <row r="124" spans="2:20" x14ac:dyDescent="0.2"/>
    <row r="125" spans="2:20" x14ac:dyDescent="0.2"/>
    <row r="126" spans="2:20" x14ac:dyDescent="0.2"/>
    <row r="127" spans="2:20" x14ac:dyDescent="0.2"/>
    <row r="128" spans="2:20"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sheetData>
  <sheetProtection algorithmName="SHA-512" hashValue="/N90KnRkMHxlWvNbomx9mQ6gkOhpb/Cy3eDnFDM2kYew9VPdBnsoPUytpSatvB142JJxCkdZrK+CoyMzq+HMNg==" saltValue="EBknaxxZ1zTAxU/fAWh/Sw==" spinCount="100000" sheet="1" selectLockedCells="1"/>
  <mergeCells count="1">
    <mergeCell ref="B49:C49"/>
  </mergeCells>
  <conditionalFormatting sqref="C9">
    <cfRule type="expression" dxfId="83" priority="16">
      <formula>IF(OR($C$8="PPA / ESA",$C$8="PPA / ESA with Transfer Option"),FALSE,TRUE)</formula>
    </cfRule>
  </conditionalFormatting>
  <conditionalFormatting sqref="C10">
    <cfRule type="expression" dxfId="82" priority="2">
      <formula>IF(OR($C$8="PPA / ESA",ISBLANK($C$8)),TRUE,FALSE)</formula>
    </cfRule>
  </conditionalFormatting>
  <conditionalFormatting sqref="C26">
    <cfRule type="expression" dxfId="81" priority="23">
      <formula>IF(OR($C$24="Battery Energy Storage", $C$24="Other"),FALSE,TRUE)</formula>
    </cfRule>
  </conditionalFormatting>
  <conditionalFormatting sqref="C29">
    <cfRule type="expression" dxfId="80" priority="8">
      <formula>IF(OR($C$24="Wind",$C$24="Solar", $C$24="Other"),FALSE,TRUE)</formula>
    </cfRule>
  </conditionalFormatting>
  <conditionalFormatting sqref="C29:C30">
    <cfRule type="expression" dxfId="79" priority="12">
      <formula>IF(OR($C$8="PPA / ESA",$C$8="PPA / ESA with Transfer Option"),FALSE,TRUE)</formula>
    </cfRule>
  </conditionalFormatting>
  <conditionalFormatting sqref="C30">
    <cfRule type="expression" dxfId="78" priority="7">
      <formula>IF(OR($C$24="Solar",$C$24="Wind"),TRUE,FALSE)</formula>
    </cfRule>
  </conditionalFormatting>
  <conditionalFormatting sqref="C31:C32">
    <cfRule type="expression" dxfId="77" priority="14">
      <formula>IF(OR($C$8="Company Ownership",$C$8="PPA / ESA with Transfer Option"),FALSE,TRUE)</formula>
    </cfRule>
  </conditionalFormatting>
  <conditionalFormatting sqref="C33:C34">
    <cfRule type="expression" dxfId="76" priority="4">
      <formula>IF($C$24="Battery Energy Storage",TRUE,FALSE)</formula>
    </cfRule>
  </conditionalFormatting>
  <conditionalFormatting sqref="C38:C47">
    <cfRule type="expression" dxfId="75" priority="9">
      <formula>ISBLANK($C$37)</formula>
    </cfRule>
  </conditionalFormatting>
  <conditionalFormatting sqref="C39">
    <cfRule type="expression" dxfId="74" priority="10">
      <formula>IF(OR($C$37="Battery Energy Storage",$C$37="Other"),FALSE,TRUE)</formula>
    </cfRule>
  </conditionalFormatting>
  <conditionalFormatting sqref="C42">
    <cfRule type="expression" dxfId="73" priority="6">
      <formula>IF(OR($C$37="Solar",$C$37="Wind", $C$37="Other"),FALSE,TRUE)</formula>
    </cfRule>
  </conditionalFormatting>
  <conditionalFormatting sqref="C42:C43">
    <cfRule type="expression" dxfId="72" priority="11">
      <formula>IF(OR($C$8="PPA / ESA",$C$8="PPA / ESA with Transfer Option"),FALSE,TRUE)</formula>
    </cfRule>
  </conditionalFormatting>
  <conditionalFormatting sqref="C43">
    <cfRule type="expression" dxfId="71" priority="5">
      <formula>IF(OR($C$37="Solar",$C$37="Wind"),TRUE,FALSE)</formula>
    </cfRule>
  </conditionalFormatting>
  <conditionalFormatting sqref="C44:C45">
    <cfRule type="expression" dxfId="70" priority="13">
      <formula>IF(OR($C$8="Company Ownership",$C$8="PPA / ESA with Transfer Option"),FALSE,TRUE)</formula>
    </cfRule>
  </conditionalFormatting>
  <conditionalFormatting sqref="C46:C47">
    <cfRule type="expression" dxfId="69" priority="3">
      <formula>IF(OR($C$37="Battery Energy Storage"),TRUE,FALSE)</formula>
    </cfRule>
  </conditionalFormatting>
  <pageMargins left="0.7" right="0.7" top="0.75" bottom="0.75" header="0.3" footer="0.3"/>
  <pageSetup orientation="portrait" horizontalDpi="0" verticalDpi="0"/>
  <tableParts count="5">
    <tablePart r:id="rId1"/>
    <tablePart r:id="rId2"/>
    <tablePart r:id="rId3"/>
    <tablePart r:id="rId4"/>
    <tablePart r:id="rId5"/>
  </tableParts>
  <extLst>
    <ext xmlns:x14="http://schemas.microsoft.com/office/spreadsheetml/2009/9/main" uri="{CCE6A557-97BC-4b89-ADB6-D9C93CAAB3DF}">
      <x14:dataValidations xmlns:xm="http://schemas.microsoft.com/office/excel/2006/main" count="15">
        <x14:dataValidation type="list" allowBlank="1" showInputMessage="1" showErrorMessage="1" xr:uid="{4EBF8A06-A12B-4F70-8879-979D9CEE528B}">
          <x14:formula1>
            <xm:f>'Input Ranges'!$C$9:$C$11</xm:f>
          </x14:formula1>
          <xm:sqref>C9</xm:sqref>
        </x14:dataValidation>
        <x14:dataValidation type="list" allowBlank="1" showInputMessage="1" showErrorMessage="1" xr:uid="{AA35314E-01AB-4100-9109-E2FCDAEBCB5A}">
          <x14:formula1>
            <xm:f>'Input Ranges'!$C$27:$C$29</xm:f>
          </x14:formula1>
          <xm:sqref>C10</xm:sqref>
        </x14:dataValidation>
        <x14:dataValidation type="list" allowBlank="1" showInputMessage="1" showErrorMessage="1" xr:uid="{05A7AF27-413D-4AFF-A211-4754E82423B0}">
          <x14:formula1>
            <xm:f>'Input Ranges'!$A$16:$A$20</xm:f>
          </x14:formula1>
          <xm:sqref>C24 C37</xm:sqref>
        </x14:dataValidation>
        <x14:dataValidation type="list" allowBlank="1" showInputMessage="1" showErrorMessage="1" xr:uid="{14CB8321-8006-4270-8F86-D582DDC42CE4}">
          <x14:formula1>
            <xm:f>'Input Ranges'!$A$23:$A$25</xm:f>
          </x14:formula1>
          <xm:sqref>C8</xm:sqref>
        </x14:dataValidation>
        <x14:dataValidation type="list" allowBlank="1" showInputMessage="1" showErrorMessage="1" xr:uid="{1D8A8D22-8170-42DC-A0CB-1D2BA3B91E7E}">
          <x14:formula1>
            <xm:f>'Input Ranges'!$B$7:$B$10</xm:f>
          </x14:formula1>
          <xm:sqref>C7</xm:sqref>
        </x14:dataValidation>
        <x14:dataValidation type="decimal" allowBlank="1" showInputMessage="1" showErrorMessage="1" xr:uid="{D20309EA-E4BC-4338-AEAF-D5AC6797CAB5}">
          <x14:formula1>
            <xm:f>'Input Ranges'!$I$3</xm:f>
          </x14:formula1>
          <x14:formula2>
            <xm:f>'Input Ranges'!$J$3</xm:f>
          </x14:formula2>
          <xm:sqref>C11 C21 C38 C42:C44 C46</xm:sqref>
        </x14:dataValidation>
        <x14:dataValidation type="decimal" allowBlank="1" showInputMessage="1" showErrorMessage="1" xr:uid="{360A3566-A641-4ABD-977F-09EB4F9525D1}">
          <x14:formula1>
            <xm:f>'Input Ranges'!$I$6</xm:f>
          </x14:formula1>
          <x14:formula2>
            <xm:f>'Input Ranges'!$J$6</xm:f>
          </x14:formula2>
          <xm:sqref>C17:C18</xm:sqref>
        </x14:dataValidation>
        <x14:dataValidation type="decimal" allowBlank="1" showInputMessage="1" showErrorMessage="1" xr:uid="{97E6645F-BD48-E44D-9BBB-39072E794D67}">
          <x14:formula1>
            <xm:f>'Input Ranges'!I3</xm:f>
          </x14:formula1>
          <x14:formula2>
            <xm:f>'Input Ranges'!J3</xm:f>
          </x14:formula2>
          <xm:sqref>C28</xm:sqref>
        </x14:dataValidation>
        <x14:dataValidation type="decimal" allowBlank="1" showInputMessage="1" showErrorMessage="1" xr:uid="{1BCB86BB-761A-874F-8E94-5209F797C403}">
          <x14:formula1>
            <xm:f>'Input Ranges'!I3</xm:f>
          </x14:formula1>
          <x14:formula2>
            <xm:f>'Input Ranges'!J3</xm:f>
          </x14:formula2>
          <xm:sqref>C29</xm:sqref>
        </x14:dataValidation>
        <x14:dataValidation type="decimal" allowBlank="1" showInputMessage="1" showErrorMessage="1" xr:uid="{29118861-1FF3-964C-96EC-982C5A12A782}">
          <x14:formula1>
            <xm:f>'Input Ranges'!I3</xm:f>
          </x14:formula1>
          <x14:formula2>
            <xm:f>'Input Ranges'!J3</xm:f>
          </x14:formula2>
          <xm:sqref>C25</xm:sqref>
        </x14:dataValidation>
        <x14:dataValidation type="decimal" allowBlank="1" showInputMessage="1" showErrorMessage="1" xr:uid="{87CE0247-0BFE-3C44-9AA0-933DBA8A1DED}">
          <x14:formula1>
            <xm:f>'Input Ranges'!I3</xm:f>
          </x14:formula1>
          <x14:formula2>
            <xm:f>'Input Ranges'!J3</xm:f>
          </x14:formula2>
          <xm:sqref>C26</xm:sqref>
        </x14:dataValidation>
        <x14:dataValidation type="decimal" allowBlank="1" showInputMessage="1" showErrorMessage="1" xr:uid="{AD0A5DE1-F563-1A4F-96D8-39B9C5C91C4F}">
          <x14:formula1>
            <xm:f>'Input Ranges'!I3</xm:f>
          </x14:formula1>
          <x14:formula2>
            <xm:f>'Input Ranges'!J3</xm:f>
          </x14:formula2>
          <xm:sqref>C30</xm:sqref>
        </x14:dataValidation>
        <x14:dataValidation type="decimal" allowBlank="1" showInputMessage="1" showErrorMessage="1" xr:uid="{81154865-F1E2-C946-BB55-383585EC6D4E}">
          <x14:formula1>
            <xm:f>'Input Ranges'!I3</xm:f>
          </x14:formula1>
          <x14:formula2>
            <xm:f>'Input Ranges'!J3</xm:f>
          </x14:formula2>
          <xm:sqref>C31</xm:sqref>
        </x14:dataValidation>
        <x14:dataValidation type="decimal" allowBlank="1" showInputMessage="1" showErrorMessage="1" xr:uid="{A4199F1F-7702-FF42-B58B-2B8FB6885B55}">
          <x14:formula1>
            <xm:f>'Input Ranges'!I3</xm:f>
          </x14:formula1>
          <x14:formula2>
            <xm:f>'Input Ranges'!J3</xm:f>
          </x14:formula2>
          <xm:sqref>C33</xm:sqref>
        </x14:dataValidation>
        <x14:dataValidation type="decimal" allowBlank="1" showInputMessage="1" showErrorMessage="1" xr:uid="{57528881-F70E-DE40-944C-497B1B96C5AB}">
          <x14:formula1>
            <xm:f>'Input Ranges'!I3</xm:f>
          </x14:formula1>
          <x14:formula2>
            <xm:f>'Input Ranges'!J3</xm:f>
          </x14:formula2>
          <xm:sqref>C39 C41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EB3DB-4D15-4D14-97E0-9E74E98EFBE1}">
  <sheetPr codeName="Sheet6">
    <tabColor theme="9" tint="-0.499984740745262"/>
  </sheetPr>
  <dimension ref="B1:C9"/>
  <sheetViews>
    <sheetView showGridLines="0" workbookViewId="0">
      <selection activeCell="C7" sqref="C7"/>
    </sheetView>
  </sheetViews>
  <sheetFormatPr baseColWidth="10" defaultColWidth="9" defaultRowHeight="12" x14ac:dyDescent="0.15"/>
  <cols>
    <col min="2" max="2" width="85" customWidth="1"/>
    <col min="3" max="3" width="40.59765625" customWidth="1"/>
  </cols>
  <sheetData>
    <row r="1" spans="2:3" ht="25" thickBot="1" x14ac:dyDescent="0.2">
      <c r="B1" s="18" t="s">
        <v>135</v>
      </c>
      <c r="C1" s="97"/>
    </row>
    <row r="2" spans="2:3" ht="13" x14ac:dyDescent="0.15">
      <c r="B2" s="99"/>
    </row>
    <row r="3" spans="2:3" ht="13" x14ac:dyDescent="0.15">
      <c r="B3" s="50" t="s">
        <v>12</v>
      </c>
      <c r="C3" s="71" t="s">
        <v>80</v>
      </c>
    </row>
    <row r="4" spans="2:3" ht="26" x14ac:dyDescent="0.15">
      <c r="B4" s="106" t="s">
        <v>136</v>
      </c>
      <c r="C4" s="37"/>
    </row>
    <row r="5" spans="2:3" ht="13" x14ac:dyDescent="0.15">
      <c r="B5" s="106" t="s">
        <v>137</v>
      </c>
      <c r="C5" s="38"/>
    </row>
    <row r="6" spans="2:3" ht="13" x14ac:dyDescent="0.15">
      <c r="B6" s="106" t="s">
        <v>138</v>
      </c>
      <c r="C6" s="37"/>
    </row>
    <row r="7" spans="2:3" ht="65" x14ac:dyDescent="0.15">
      <c r="B7" s="232" t="s">
        <v>693</v>
      </c>
      <c r="C7" s="37"/>
    </row>
    <row r="8" spans="2:3" ht="26" x14ac:dyDescent="0.15">
      <c r="B8" s="106" t="s">
        <v>655</v>
      </c>
      <c r="C8" s="37"/>
    </row>
    <row r="9" spans="2:3" ht="26" x14ac:dyDescent="0.15">
      <c r="B9" s="107" t="s">
        <v>139</v>
      </c>
      <c r="C9" s="44"/>
    </row>
  </sheetData>
  <sheetProtection algorithmName="SHA-512" hashValue="7Jqbq6W1ianxw9lndgEREioQB4yOUAGIADCMtvJ92SH4LKwCP2LbTCojL/gCFFGfHndS3xq+w4VX78D1xITxXw==" saltValue="faQOYvD3ibirJi7Fy81odg==" spinCount="100000" sheet="1" selectLockedCells="1"/>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decimal" allowBlank="1" showInputMessage="1" showErrorMessage="1" xr:uid="{B01815FF-D74E-402D-B9CF-B99327DF7D2E}">
          <x14:formula1>
            <xm:f>'Input Ranges'!$I$5</xm:f>
          </x14:formula1>
          <x14:formula2>
            <xm:f>'Input Ranges'!$J$5</xm:f>
          </x14:formula2>
          <xm:sqref>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23939-E057-0643-A6F6-94CBFAB1FDE8}">
  <sheetPr codeName="Sheet7">
    <tabColor theme="3" tint="0.59999389629810485"/>
    <pageSetUpPr fitToPage="1"/>
  </sheetPr>
  <dimension ref="A1:S109"/>
  <sheetViews>
    <sheetView showGridLines="0" showOutlineSymbols="0" zoomScaleNormal="100" workbookViewId="0">
      <selection activeCell="C5" sqref="C5"/>
    </sheetView>
  </sheetViews>
  <sheetFormatPr baseColWidth="10" defaultColWidth="11" defaultRowHeight="12.75" customHeight="1" x14ac:dyDescent="0.2"/>
  <cols>
    <col min="1" max="1" width="5.19921875" style="109" customWidth="1"/>
    <col min="2" max="2" width="119.19921875" style="63" customWidth="1"/>
    <col min="3" max="3" width="26.796875" style="102" customWidth="1"/>
    <col min="4" max="4" width="30.796875" style="63" bestFit="1" customWidth="1"/>
    <col min="5" max="5" width="24" style="63" customWidth="1"/>
    <col min="6" max="6" width="29.3984375" style="63" customWidth="1"/>
    <col min="7" max="7" width="11.19921875" style="109" customWidth="1"/>
    <col min="8" max="16384" width="11" style="63"/>
  </cols>
  <sheetData>
    <row r="1" spans="1:8" ht="25.5" customHeight="1" thickBot="1" x14ac:dyDescent="0.25">
      <c r="A1" s="65"/>
      <c r="B1" s="18" t="s">
        <v>270</v>
      </c>
      <c r="C1" s="61"/>
      <c r="D1" s="47"/>
      <c r="E1" s="47"/>
      <c r="F1" s="47"/>
      <c r="G1" s="66"/>
      <c r="H1" s="34"/>
    </row>
    <row r="2" spans="1:8" ht="25.5" customHeight="1" x14ac:dyDescent="0.2">
      <c r="A2" s="65"/>
      <c r="B2" s="98"/>
      <c r="C2" s="108"/>
      <c r="D2" s="66"/>
      <c r="E2" s="66"/>
      <c r="F2" s="66"/>
      <c r="G2" s="34"/>
      <c r="H2" s="34"/>
    </row>
    <row r="3" spans="1:8" s="109" customFormat="1" ht="18" customHeight="1" x14ac:dyDescent="0.2">
      <c r="B3" s="50" t="s">
        <v>271</v>
      </c>
      <c r="C3" s="71" t="s">
        <v>80</v>
      </c>
      <c r="D3" s="110"/>
    </row>
    <row r="4" spans="1:8" s="109" customFormat="1" ht="20" customHeight="1" x14ac:dyDescent="0.2">
      <c r="B4" s="51" t="s">
        <v>272</v>
      </c>
      <c r="C4" s="101" t="str">
        <f>IF('3. Project Information'!C24="Thermal","Primary",IF('3. Project Information'!C37="Thermal","Secondary",""))</f>
        <v/>
      </c>
    </row>
    <row r="5" spans="1:8" s="109" customFormat="1" ht="20" customHeight="1" x14ac:dyDescent="0.2">
      <c r="B5" s="51" t="s">
        <v>273</v>
      </c>
      <c r="C5" s="40"/>
    </row>
    <row r="6" spans="1:8" s="109" customFormat="1" ht="20" customHeight="1" x14ac:dyDescent="0.2">
      <c r="B6" s="51" t="s">
        <v>274</v>
      </c>
      <c r="C6" s="37"/>
    </row>
    <row r="7" spans="1:8" s="109" customFormat="1" ht="20" customHeight="1" x14ac:dyDescent="0.2">
      <c r="B7" s="51" t="s">
        <v>275</v>
      </c>
      <c r="C7" s="37"/>
    </row>
    <row r="8" spans="1:8" s="109" customFormat="1" ht="20" customHeight="1" x14ac:dyDescent="0.2">
      <c r="B8" s="51" t="s">
        <v>276</v>
      </c>
      <c r="C8" s="38"/>
    </row>
    <row r="9" spans="1:8" s="109" customFormat="1" ht="20" customHeight="1" x14ac:dyDescent="0.2">
      <c r="B9" s="51" t="s">
        <v>277</v>
      </c>
      <c r="C9" s="41"/>
    </row>
    <row r="10" spans="1:8" s="109" customFormat="1" ht="20" customHeight="1" x14ac:dyDescent="0.2">
      <c r="B10" s="54" t="s">
        <v>118</v>
      </c>
      <c r="C10" s="101" t="str" cm="1">
        <f t="array" ref="C10">IFERROR(INDEX('3. Project Information'!$C$24:$C$47,MATCH("Thermal",'3. Project Information'!$C$24:$C$47,0)+1),"")</f>
        <v/>
      </c>
    </row>
    <row r="11" spans="1:8" s="109" customFormat="1" ht="20" customHeight="1" x14ac:dyDescent="0.2">
      <c r="B11" s="54" t="s">
        <v>278</v>
      </c>
      <c r="C11" s="37"/>
    </row>
    <row r="12" spans="1:8" s="109" customFormat="1" ht="20" customHeight="1" x14ac:dyDescent="0.2">
      <c r="B12" s="54" t="s">
        <v>279</v>
      </c>
      <c r="C12" s="37"/>
    </row>
    <row r="13" spans="1:8" s="109" customFormat="1" ht="20" customHeight="1" x14ac:dyDescent="0.2">
      <c r="B13" s="54" t="s">
        <v>280</v>
      </c>
      <c r="C13" s="37"/>
    </row>
    <row r="14" spans="1:8" s="109" customFormat="1" ht="20" customHeight="1" x14ac:dyDescent="0.2">
      <c r="B14" s="54" t="s">
        <v>281</v>
      </c>
      <c r="C14" s="37"/>
    </row>
    <row r="15" spans="1:8" s="109" customFormat="1" ht="20" customHeight="1" x14ac:dyDescent="0.2">
      <c r="B15" s="51" t="s">
        <v>282</v>
      </c>
      <c r="C15" s="37"/>
    </row>
    <row r="16" spans="1:8" s="109" customFormat="1" ht="20" customHeight="1" x14ac:dyDescent="0.2">
      <c r="B16" s="51" t="s">
        <v>283</v>
      </c>
      <c r="C16" s="37"/>
    </row>
    <row r="17" spans="1:5" s="109" customFormat="1" ht="20" customHeight="1" x14ac:dyDescent="0.2">
      <c r="B17" s="51" t="s">
        <v>284</v>
      </c>
      <c r="C17" s="38"/>
    </row>
    <row r="18" spans="1:5" s="109" customFormat="1" ht="20" customHeight="1" x14ac:dyDescent="0.2">
      <c r="B18" s="51" t="s">
        <v>285</v>
      </c>
      <c r="C18" s="42"/>
    </row>
    <row r="19" spans="1:5" s="109" customFormat="1" ht="20" customHeight="1" x14ac:dyDescent="0.2">
      <c r="B19" s="51" t="s">
        <v>286</v>
      </c>
      <c r="C19" s="42"/>
    </row>
    <row r="20" spans="1:5" s="109" customFormat="1" ht="20" customHeight="1" x14ac:dyDescent="0.2">
      <c r="B20" s="51" t="s">
        <v>287</v>
      </c>
      <c r="C20" s="43"/>
    </row>
    <row r="21" spans="1:5" s="109" customFormat="1" ht="20" customHeight="1" x14ac:dyDescent="0.2">
      <c r="B21" s="51" t="s">
        <v>288</v>
      </c>
      <c r="C21" s="322"/>
    </row>
    <row r="22" spans="1:5" s="109" customFormat="1" ht="20" customHeight="1" x14ac:dyDescent="0.2">
      <c r="B22" s="51" t="s">
        <v>289</v>
      </c>
      <c r="C22" s="323"/>
    </row>
    <row r="23" spans="1:5" s="109" customFormat="1" ht="20" customHeight="1" x14ac:dyDescent="0.2">
      <c r="B23" s="52" t="s">
        <v>622</v>
      </c>
      <c r="C23" s="324"/>
    </row>
    <row r="24" spans="1:5" s="109" customFormat="1" ht="20" customHeight="1" x14ac:dyDescent="0.2">
      <c r="A24"/>
      <c r="B24"/>
      <c r="C24" s="111"/>
      <c r="D24"/>
      <c r="E24"/>
    </row>
    <row r="25" spans="1:5" s="109" customFormat="1" ht="20" customHeight="1" x14ac:dyDescent="0.2">
      <c r="A25"/>
      <c r="B25" s="50" t="s">
        <v>290</v>
      </c>
      <c r="C25" s="71" t="s">
        <v>80</v>
      </c>
      <c r="D25"/>
      <c r="E25"/>
    </row>
    <row r="26" spans="1:5" s="109" customFormat="1" ht="20" customHeight="1" x14ac:dyDescent="0.2">
      <c r="B26" s="51" t="s">
        <v>291</v>
      </c>
      <c r="C26" s="38"/>
    </row>
    <row r="27" spans="1:5" s="109" customFormat="1" ht="20" customHeight="1" x14ac:dyDescent="0.2">
      <c r="B27" s="51" t="s">
        <v>292</v>
      </c>
      <c r="C27" s="37"/>
    </row>
    <row r="28" spans="1:5" s="109" customFormat="1" ht="20" customHeight="1" x14ac:dyDescent="0.2">
      <c r="B28" s="51" t="s">
        <v>293</v>
      </c>
      <c r="C28" s="37"/>
    </row>
    <row r="29" spans="1:5" s="109" customFormat="1" ht="20" customHeight="1" x14ac:dyDescent="0.2">
      <c r="B29" s="51" t="s">
        <v>294</v>
      </c>
      <c r="C29" s="38"/>
    </row>
    <row r="30" spans="1:5" s="109" customFormat="1" ht="20" customHeight="1" x14ac:dyDescent="0.2">
      <c r="B30" s="52" t="s">
        <v>623</v>
      </c>
      <c r="C30" s="45"/>
    </row>
    <row r="31" spans="1:5" s="109" customFormat="1" ht="20" customHeight="1" x14ac:dyDescent="0.2">
      <c r="A31"/>
      <c r="B31"/>
      <c r="C31"/>
      <c r="D31"/>
    </row>
    <row r="32" spans="1:5" s="109" customFormat="1" ht="19.5" hidden="1" customHeight="1" x14ac:dyDescent="0.2">
      <c r="A32"/>
      <c r="B32"/>
      <c r="C32" s="111"/>
      <c r="D32"/>
      <c r="E32"/>
    </row>
    <row r="33" spans="1:7" s="109" customFormat="1" ht="15" x14ac:dyDescent="0.2">
      <c r="A33" s="83"/>
      <c r="B33" s="50" t="s">
        <v>295</v>
      </c>
      <c r="C33" s="112" t="s">
        <v>296</v>
      </c>
      <c r="D33" s="113" t="s">
        <v>297</v>
      </c>
      <c r="E33" s="114"/>
      <c r="F33" s="114"/>
    </row>
    <row r="34" spans="1:7" ht="20.25" customHeight="1" x14ac:dyDescent="0.2">
      <c r="A34" s="83"/>
      <c r="B34" s="51" t="s">
        <v>298</v>
      </c>
      <c r="C34" s="39"/>
      <c r="D34" s="39"/>
      <c r="E34" s="114"/>
      <c r="F34" s="114"/>
    </row>
    <row r="35" spans="1:7" ht="20.25" customHeight="1" x14ac:dyDescent="0.2">
      <c r="A35" s="83"/>
      <c r="B35" s="51" t="s">
        <v>299</v>
      </c>
      <c r="C35" s="38"/>
      <c r="D35" s="38"/>
      <c r="E35" s="114"/>
      <c r="F35" s="114"/>
    </row>
    <row r="36" spans="1:7" ht="19.5" customHeight="1" x14ac:dyDescent="0.2">
      <c r="A36" s="83"/>
      <c r="B36" s="52" t="s">
        <v>300</v>
      </c>
      <c r="C36" s="44"/>
      <c r="D36" s="44"/>
      <c r="E36" s="114"/>
      <c r="F36" s="114"/>
    </row>
    <row r="37" spans="1:7" s="109" customFormat="1" ht="12.75" customHeight="1" x14ac:dyDescent="0.2">
      <c r="A37" s="83"/>
      <c r="C37" s="115"/>
      <c r="E37" s="114"/>
      <c r="F37" s="114"/>
    </row>
    <row r="38" spans="1:7" s="109" customFormat="1" ht="15" x14ac:dyDescent="0.2">
      <c r="A38" s="83"/>
      <c r="B38" s="50" t="s">
        <v>301</v>
      </c>
      <c r="C38" s="116" t="s">
        <v>302</v>
      </c>
      <c r="D38" s="117"/>
      <c r="E38" s="114"/>
      <c r="F38" s="114"/>
    </row>
    <row r="39" spans="1:7" ht="20.25" customHeight="1" x14ac:dyDescent="0.2">
      <c r="A39" s="83"/>
      <c r="B39" s="51" t="s">
        <v>303</v>
      </c>
      <c r="C39" s="38"/>
      <c r="D39" s="117"/>
      <c r="E39" s="118"/>
      <c r="F39" s="114"/>
    </row>
    <row r="40" spans="1:7" ht="20.25" customHeight="1" x14ac:dyDescent="0.2">
      <c r="A40" s="83"/>
      <c r="B40" s="51" t="s">
        <v>304</v>
      </c>
      <c r="C40" s="38"/>
      <c r="D40" s="117"/>
      <c r="E40" s="118"/>
      <c r="F40" s="114"/>
    </row>
    <row r="41" spans="1:7" ht="20.25" customHeight="1" x14ac:dyDescent="0.2">
      <c r="A41" s="83"/>
      <c r="B41" s="51" t="s">
        <v>305</v>
      </c>
      <c r="C41" s="38"/>
      <c r="D41" s="117"/>
      <c r="E41" s="118"/>
      <c r="F41" s="114"/>
    </row>
    <row r="42" spans="1:7" ht="20.25" customHeight="1" x14ac:dyDescent="0.2">
      <c r="A42" s="83"/>
      <c r="B42" s="51" t="s">
        <v>306</v>
      </c>
      <c r="C42" s="38"/>
      <c r="D42" s="117"/>
      <c r="E42" s="118"/>
      <c r="F42" s="114"/>
    </row>
    <row r="43" spans="1:7" ht="20.25" customHeight="1" x14ac:dyDescent="0.2">
      <c r="A43" s="83"/>
      <c r="B43" s="51" t="s">
        <v>307</v>
      </c>
      <c r="C43" s="38"/>
      <c r="D43" s="117"/>
      <c r="E43" s="118"/>
      <c r="F43" s="114"/>
    </row>
    <row r="44" spans="1:7" ht="20.25" customHeight="1" x14ac:dyDescent="0.2">
      <c r="A44" s="83"/>
      <c r="B44" s="51" t="s">
        <v>308</v>
      </c>
      <c r="C44" s="38"/>
      <c r="D44" s="117"/>
      <c r="E44" s="118"/>
      <c r="F44" s="114"/>
    </row>
    <row r="45" spans="1:7" ht="20.25" customHeight="1" x14ac:dyDescent="0.2">
      <c r="A45" s="83"/>
      <c r="B45" s="51" t="s">
        <v>309</v>
      </c>
      <c r="C45" s="38"/>
      <c r="D45" s="117"/>
      <c r="E45" s="118"/>
      <c r="F45" s="114"/>
    </row>
    <row r="46" spans="1:7" ht="20.25" customHeight="1" x14ac:dyDescent="0.2">
      <c r="A46" s="83"/>
      <c r="B46" s="51" t="s">
        <v>310</v>
      </c>
      <c r="C46" s="132"/>
      <c r="D46" s="117"/>
      <c r="E46" s="118"/>
      <c r="F46" s="114"/>
    </row>
    <row r="47" spans="1:7" ht="20.25" customHeight="1" x14ac:dyDescent="0.2">
      <c r="A47" s="83"/>
      <c r="B47" s="52" t="s">
        <v>311</v>
      </c>
      <c r="C47" s="133"/>
      <c r="D47" s="117"/>
      <c r="E47" s="118"/>
      <c r="F47" s="114"/>
    </row>
    <row r="48" spans="1:7" ht="20.25" customHeight="1" x14ac:dyDescent="0.2">
      <c r="A48" s="63"/>
      <c r="C48" s="63"/>
      <c r="G48" s="63"/>
    </row>
    <row r="49" spans="1:6" ht="20.25" customHeight="1" x14ac:dyDescent="0.2">
      <c r="A49" s="83"/>
      <c r="B49" s="50" t="s">
        <v>626</v>
      </c>
      <c r="C49" s="71" t="s">
        <v>80</v>
      </c>
      <c r="D49" s="117"/>
      <c r="E49" s="118"/>
      <c r="F49" s="114"/>
    </row>
    <row r="50" spans="1:6" ht="20.25" customHeight="1" x14ac:dyDescent="0.2">
      <c r="A50" s="83"/>
      <c r="B50" s="51" t="s">
        <v>312</v>
      </c>
      <c r="C50" s="37"/>
      <c r="D50" s="117"/>
      <c r="E50" s="118"/>
      <c r="F50" s="114"/>
    </row>
    <row r="51" spans="1:6" ht="20.25" customHeight="1" x14ac:dyDescent="0.2">
      <c r="A51" s="83"/>
      <c r="B51" s="51" t="s">
        <v>313</v>
      </c>
      <c r="C51" s="37"/>
      <c r="D51" s="117"/>
      <c r="E51" s="118"/>
      <c r="F51" s="114"/>
    </row>
    <row r="52" spans="1:6" ht="20.25" customHeight="1" x14ac:dyDescent="0.2">
      <c r="A52" s="83"/>
      <c r="B52" s="51" t="s">
        <v>314</v>
      </c>
      <c r="C52" s="37"/>
      <c r="D52" s="117"/>
      <c r="E52" s="118"/>
      <c r="F52" s="114"/>
    </row>
    <row r="53" spans="1:6" ht="20.25" customHeight="1" x14ac:dyDescent="0.2">
      <c r="A53" s="83"/>
      <c r="B53" s="52" t="s">
        <v>315</v>
      </c>
      <c r="C53" s="44"/>
      <c r="D53" s="117"/>
      <c r="E53" s="118"/>
      <c r="F53" s="114"/>
    </row>
    <row r="54" spans="1:6" ht="20.25" customHeight="1" x14ac:dyDescent="0.2">
      <c r="A54" s="83"/>
      <c r="E54" s="114"/>
      <c r="F54" s="114"/>
    </row>
    <row r="55" spans="1:6" ht="15" x14ac:dyDescent="0.2">
      <c r="A55" s="83"/>
      <c r="B55" s="119" t="s">
        <v>316</v>
      </c>
      <c r="C55" s="120" t="s">
        <v>227</v>
      </c>
      <c r="D55" s="121" t="s">
        <v>621</v>
      </c>
      <c r="E55" s="122" t="s">
        <v>230</v>
      </c>
      <c r="F55" s="123" t="s">
        <v>625</v>
      </c>
    </row>
    <row r="56" spans="1:6" ht="20.25" customHeight="1" x14ac:dyDescent="0.2">
      <c r="A56" s="83"/>
      <c r="B56" s="124" t="s">
        <v>317</v>
      </c>
      <c r="C56" s="125" t="s">
        <v>318</v>
      </c>
      <c r="D56" s="126" t="s">
        <v>319</v>
      </c>
      <c r="E56" s="127" t="s">
        <v>318</v>
      </c>
      <c r="F56" s="126" t="s">
        <v>319</v>
      </c>
    </row>
    <row r="57" spans="1:6" s="109" customFormat="1" ht="12.75" customHeight="1" x14ac:dyDescent="0.2">
      <c r="B57" s="54" t="s">
        <v>320</v>
      </c>
      <c r="C57" s="134"/>
      <c r="D57" s="135"/>
      <c r="E57" s="136"/>
      <c r="F57" s="137"/>
    </row>
    <row r="58" spans="1:6" s="109" customFormat="1" ht="12.75" customHeight="1" x14ac:dyDescent="0.2">
      <c r="B58" s="54" t="s">
        <v>321</v>
      </c>
      <c r="C58" s="134"/>
      <c r="D58" s="135"/>
      <c r="E58" s="136"/>
      <c r="F58" s="137"/>
    </row>
    <row r="59" spans="1:6" s="109" customFormat="1" ht="12.75" customHeight="1" x14ac:dyDescent="0.2">
      <c r="B59" s="54" t="s">
        <v>322</v>
      </c>
      <c r="C59" s="134"/>
      <c r="D59" s="135"/>
      <c r="E59" s="136"/>
      <c r="F59" s="137"/>
    </row>
    <row r="60" spans="1:6" s="109" customFormat="1" ht="12.75" customHeight="1" x14ac:dyDescent="0.2">
      <c r="B60" s="54" t="s">
        <v>323</v>
      </c>
      <c r="C60" s="134"/>
      <c r="D60" s="135"/>
      <c r="E60" s="136"/>
      <c r="F60" s="137"/>
    </row>
    <row r="61" spans="1:6" s="109" customFormat="1" ht="12.75" customHeight="1" x14ac:dyDescent="0.2">
      <c r="B61" s="54" t="s">
        <v>324</v>
      </c>
      <c r="C61" s="134"/>
      <c r="D61" s="135"/>
      <c r="E61" s="136"/>
      <c r="F61" s="137"/>
    </row>
    <row r="62" spans="1:6" s="109" customFormat="1" ht="12.75" customHeight="1" x14ac:dyDescent="0.2">
      <c r="B62" s="54" t="s">
        <v>325</v>
      </c>
      <c r="C62" s="134"/>
      <c r="D62" s="135"/>
      <c r="E62" s="136"/>
      <c r="F62" s="137"/>
    </row>
    <row r="63" spans="1:6" ht="20.25" customHeight="1" x14ac:dyDescent="0.2">
      <c r="A63" s="83"/>
      <c r="B63" s="124" t="s">
        <v>326</v>
      </c>
      <c r="C63" s="128" t="s">
        <v>318</v>
      </c>
      <c r="D63" s="126" t="s">
        <v>319</v>
      </c>
      <c r="E63" s="129" t="s">
        <v>318</v>
      </c>
      <c r="F63" s="126" t="s">
        <v>319</v>
      </c>
    </row>
    <row r="64" spans="1:6" s="109" customFormat="1" ht="12.75" customHeight="1" x14ac:dyDescent="0.2">
      <c r="B64" s="54" t="s">
        <v>320</v>
      </c>
      <c r="C64" s="134"/>
      <c r="D64" s="135"/>
      <c r="E64" s="136"/>
      <c r="F64" s="137"/>
    </row>
    <row r="65" spans="2:19" s="109" customFormat="1" ht="12.75" customHeight="1" x14ac:dyDescent="0.2">
      <c r="B65" s="54" t="s">
        <v>321</v>
      </c>
      <c r="C65" s="134"/>
      <c r="D65" s="135"/>
      <c r="E65" s="136"/>
      <c r="F65" s="137"/>
    </row>
    <row r="66" spans="2:19" ht="12.75" customHeight="1" x14ac:dyDescent="0.2">
      <c r="B66" s="54" t="s">
        <v>322</v>
      </c>
      <c r="C66" s="134"/>
      <c r="D66" s="135"/>
      <c r="E66" s="136"/>
      <c r="F66" s="137"/>
    </row>
    <row r="67" spans="2:19" ht="12.75" customHeight="1" x14ac:dyDescent="0.2">
      <c r="B67" s="54" t="s">
        <v>323</v>
      </c>
      <c r="C67" s="134"/>
      <c r="D67" s="135"/>
      <c r="E67" s="136"/>
      <c r="F67" s="137"/>
      <c r="I67" s="342"/>
      <c r="J67" s="342"/>
      <c r="K67" s="342"/>
      <c r="L67" s="342"/>
      <c r="M67" s="342"/>
      <c r="N67" s="342"/>
      <c r="O67" s="342"/>
      <c r="P67" s="342"/>
      <c r="Q67" s="342"/>
      <c r="R67" s="342"/>
      <c r="S67" s="342"/>
    </row>
    <row r="68" spans="2:19" ht="15" x14ac:dyDescent="0.2">
      <c r="B68" s="54" t="s">
        <v>327</v>
      </c>
      <c r="C68" s="134"/>
      <c r="D68" s="135"/>
      <c r="E68" s="136"/>
      <c r="F68" s="137"/>
    </row>
    <row r="69" spans="2:19" s="109" customFormat="1" ht="12.75" customHeight="1" x14ac:dyDescent="0.2">
      <c r="B69" s="54" t="s">
        <v>325</v>
      </c>
      <c r="C69" s="134"/>
      <c r="D69" s="135"/>
      <c r="E69" s="136"/>
      <c r="F69" s="137"/>
    </row>
    <row r="70" spans="2:19" ht="15" x14ac:dyDescent="0.2">
      <c r="B70" s="124" t="s">
        <v>328</v>
      </c>
      <c r="C70" s="128" t="s">
        <v>318</v>
      </c>
      <c r="D70" s="126" t="s">
        <v>319</v>
      </c>
      <c r="E70" s="129" t="s">
        <v>318</v>
      </c>
      <c r="F70" s="126" t="s">
        <v>319</v>
      </c>
    </row>
    <row r="71" spans="2:19" ht="15" x14ac:dyDescent="0.2">
      <c r="B71" s="54" t="s">
        <v>320</v>
      </c>
      <c r="C71" s="134"/>
      <c r="D71" s="135"/>
      <c r="E71" s="136"/>
      <c r="F71" s="137"/>
    </row>
    <row r="72" spans="2:19" ht="15" x14ac:dyDescent="0.2">
      <c r="B72" s="54" t="s">
        <v>321</v>
      </c>
      <c r="C72" s="134"/>
      <c r="D72" s="135"/>
      <c r="E72" s="136"/>
      <c r="F72" s="137"/>
    </row>
    <row r="73" spans="2:19" ht="15" x14ac:dyDescent="0.2">
      <c r="B73" s="54" t="s">
        <v>322</v>
      </c>
      <c r="C73" s="134"/>
      <c r="D73" s="135"/>
      <c r="E73" s="136"/>
      <c r="F73" s="137"/>
    </row>
    <row r="74" spans="2:19" ht="15" x14ac:dyDescent="0.2">
      <c r="B74" s="54" t="s">
        <v>323</v>
      </c>
      <c r="C74" s="134"/>
      <c r="D74" s="135"/>
      <c r="E74" s="136"/>
      <c r="F74" s="137"/>
    </row>
    <row r="75" spans="2:19" ht="15" x14ac:dyDescent="0.2">
      <c r="B75" s="54" t="s">
        <v>327</v>
      </c>
      <c r="C75" s="134"/>
      <c r="D75" s="135"/>
      <c r="E75" s="136"/>
      <c r="F75" s="137"/>
    </row>
    <row r="76" spans="2:19" s="109" customFormat="1" ht="12.75" customHeight="1" x14ac:dyDescent="0.2">
      <c r="B76" s="54" t="s">
        <v>325</v>
      </c>
      <c r="C76" s="134"/>
      <c r="D76" s="135"/>
      <c r="E76" s="136"/>
      <c r="F76" s="137"/>
    </row>
    <row r="77" spans="2:19" ht="12.75" customHeight="1" x14ac:dyDescent="0.2">
      <c r="B77" s="124" t="s">
        <v>329</v>
      </c>
      <c r="C77" s="128" t="s">
        <v>318</v>
      </c>
      <c r="D77" s="126" t="s">
        <v>319</v>
      </c>
      <c r="E77" s="129" t="s">
        <v>318</v>
      </c>
      <c r="F77" s="126" t="s">
        <v>319</v>
      </c>
    </row>
    <row r="78" spans="2:19" ht="12.75" customHeight="1" x14ac:dyDescent="0.2">
      <c r="B78" s="54" t="s">
        <v>320</v>
      </c>
      <c r="C78" s="134"/>
      <c r="D78" s="135"/>
      <c r="E78" s="136"/>
      <c r="F78" s="137"/>
    </row>
    <row r="79" spans="2:19" ht="12.75" customHeight="1" x14ac:dyDescent="0.2">
      <c r="B79" s="54" t="s">
        <v>321</v>
      </c>
      <c r="C79" s="134"/>
      <c r="D79" s="135"/>
      <c r="E79" s="136"/>
      <c r="F79" s="137"/>
    </row>
    <row r="80" spans="2:19" ht="12.75" customHeight="1" x14ac:dyDescent="0.2">
      <c r="B80" s="54" t="s">
        <v>322</v>
      </c>
      <c r="C80" s="134"/>
      <c r="D80" s="135"/>
      <c r="E80" s="136"/>
      <c r="F80" s="137"/>
    </row>
    <row r="81" spans="2:7" ht="12.75" customHeight="1" x14ac:dyDescent="0.2">
      <c r="B81" s="54" t="s">
        <v>323</v>
      </c>
      <c r="C81" s="134"/>
      <c r="D81" s="135"/>
      <c r="E81" s="136"/>
      <c r="F81" s="137"/>
    </row>
    <row r="82" spans="2:7" ht="12.75" customHeight="1" x14ac:dyDescent="0.2">
      <c r="B82" s="54" t="s">
        <v>327</v>
      </c>
      <c r="C82" s="134"/>
      <c r="D82" s="135"/>
      <c r="E82" s="136"/>
      <c r="F82" s="137"/>
    </row>
    <row r="83" spans="2:7" ht="12.75" customHeight="1" x14ac:dyDescent="0.2">
      <c r="B83" s="56" t="s">
        <v>325</v>
      </c>
      <c r="C83" s="138"/>
      <c r="D83" s="139"/>
      <c r="E83" s="140"/>
      <c r="F83" s="141"/>
    </row>
    <row r="85" spans="2:7" ht="12.75" customHeight="1" x14ac:dyDescent="0.2">
      <c r="B85" s="130"/>
    </row>
    <row r="92" spans="2:7" ht="12.75" customHeight="1" x14ac:dyDescent="0.2">
      <c r="G92" s="63"/>
    </row>
    <row r="96" spans="2:7" ht="12.75" customHeight="1" x14ac:dyDescent="0.2">
      <c r="G96" s="63"/>
    </row>
    <row r="97" spans="2:7" ht="12.75" customHeight="1" x14ac:dyDescent="0.2">
      <c r="G97" s="63"/>
    </row>
    <row r="98" spans="2:7" ht="12.75" customHeight="1" x14ac:dyDescent="0.2">
      <c r="G98" s="63"/>
    </row>
    <row r="99" spans="2:7" ht="12.75" customHeight="1" x14ac:dyDescent="0.2">
      <c r="G99" s="63"/>
    </row>
    <row r="100" spans="2:7" ht="12.75" customHeight="1" x14ac:dyDescent="0.2">
      <c r="G100" s="63"/>
    </row>
    <row r="101" spans="2:7" ht="12.75" customHeight="1" x14ac:dyDescent="0.2">
      <c r="G101" s="63"/>
    </row>
    <row r="102" spans="2:7" ht="12.75" customHeight="1" x14ac:dyDescent="0.2">
      <c r="G102" s="63"/>
    </row>
    <row r="103" spans="2:7" ht="12.75" customHeight="1" x14ac:dyDescent="0.2">
      <c r="G103" s="63"/>
    </row>
    <row r="104" spans="2:7" ht="12.75" customHeight="1" x14ac:dyDescent="0.2">
      <c r="G104" s="63"/>
    </row>
    <row r="105" spans="2:7" ht="12.75" customHeight="1" x14ac:dyDescent="0.2">
      <c r="G105" s="63"/>
    </row>
    <row r="106" spans="2:7" ht="12.75" customHeight="1" x14ac:dyDescent="0.2">
      <c r="G106" s="63"/>
    </row>
    <row r="107" spans="2:7" ht="12.75" customHeight="1" x14ac:dyDescent="0.2">
      <c r="G107" s="63"/>
    </row>
    <row r="108" spans="2:7" ht="12.75" customHeight="1" x14ac:dyDescent="0.2">
      <c r="B108" s="131"/>
      <c r="C108" s="35"/>
      <c r="D108" s="19"/>
      <c r="E108" s="19"/>
      <c r="F108" s="19"/>
      <c r="G108" s="19"/>
    </row>
    <row r="109" spans="2:7" ht="12.75" customHeight="1" x14ac:dyDescent="0.2">
      <c r="B109" s="131"/>
      <c r="C109" s="35"/>
      <c r="D109" s="19"/>
      <c r="E109" s="19"/>
      <c r="F109" s="19"/>
      <c r="G109" s="19"/>
    </row>
  </sheetData>
  <sheetProtection algorithmName="SHA-512" hashValue="Je+Rqy9mmoEfWjHLICtg0SnmM2ni325848YJjcTOLLVwUWcCUmm94oQcSAEXcNmPGwUyOUb/ugftEsPZPbZk2Q==" saltValue="FsoHUM3FY2VcCKaeFqV0CA==" spinCount="100000" sheet="1" selectLockedCells="1"/>
  <mergeCells count="1">
    <mergeCell ref="I67:S67"/>
  </mergeCells>
  <conditionalFormatting sqref="C9 E64:F69 E71:F76 E78:F83">
    <cfRule type="expression" dxfId="67" priority="26">
      <formula>$C$5&lt;&gt;"Combined Cycle"</formula>
    </cfRule>
  </conditionalFormatting>
  <conditionalFormatting sqref="C18">
    <cfRule type="expression" dxfId="66" priority="127">
      <formula>IF($C$5="Combined Cycle",FALSE,TRUE)</formula>
    </cfRule>
  </conditionalFormatting>
  <conditionalFormatting sqref="E57:F62">
    <cfRule type="expression" dxfId="64" priority="128">
      <formula>$C$5&lt;&gt;"Combined Cycle"</formula>
    </cfRule>
  </conditionalFormatting>
  <dataValidations count="5">
    <dataValidation type="decimal" allowBlank="1" showInputMessage="1" showErrorMessage="1" error="Enter a number between 0 and 365." sqref="D35" xr:uid="{F38CCB05-58FB-594B-A44B-5FD1E5306E78}">
      <formula1>$I$7</formula1>
      <formula2>$J$7</formula2>
    </dataValidation>
    <dataValidation type="decimal" allowBlank="1" showInputMessage="1" showErrorMessage="1" error="Enter a value between 0 and 1." sqref="D35" xr:uid="{1B0F15B3-A2D5-A44E-B3E4-414BACBE9C3C}">
      <formula1>0</formula1>
      <formula2>1</formula2>
    </dataValidation>
    <dataValidation type="decimal" operator="greaterThanOrEqual" allowBlank="1" showInputMessage="1" showErrorMessage="1" error="Enter a positive value only." sqref="C108:G108" xr:uid="{E422E4DC-961F-C241-9067-86D9B4C54C4A}">
      <formula1>0</formula1>
    </dataValidation>
    <dataValidation type="list" allowBlank="1" showInputMessage="1" showErrorMessage="1" sqref="C32" xr:uid="{0DCF5AFE-A9CD-504E-AEFC-AF91E79D8258}">
      <formula1>"1,2,3,4,5"</formula1>
    </dataValidation>
    <dataValidation type="decimal" allowBlank="1" showInputMessage="1" showErrorMessage="1" sqref="C42" xr:uid="{08E9B051-DA6A-41B9-B883-811A24865134}">
      <formula1>$I$3</formula1>
      <formula2>$J$3</formula2>
    </dataValidation>
  </dataValidations>
  <printOptions horizontalCentered="1"/>
  <pageMargins left="0.7" right="0.7" top="0.75" bottom="0.75" header="0.3" footer="0.3"/>
  <pageSetup scale="27" orientation="portrait" r:id="rId1"/>
  <headerFooter alignWithMargins="0">
    <oddFooter>&amp;LSouthwestern Public Service Company&amp;CPage &amp;P of &amp;N&amp;RForm &amp;A</oddFooter>
  </headerFooter>
  <tableParts count="6">
    <tablePart r:id="rId2"/>
    <tablePart r:id="rId3"/>
    <tablePart r:id="rId4"/>
    <tablePart r:id="rId5"/>
    <tablePart r:id="rId6"/>
    <tablePart r:id="rId7"/>
  </tableParts>
  <extLst>
    <ext xmlns:x14="http://schemas.microsoft.com/office/spreadsheetml/2009/9/main" uri="{78C0D931-6437-407d-A8EE-F0AAD7539E65}">
      <x14:conditionalFormattings>
        <x14:conditionalFormatting xmlns:xm="http://schemas.microsoft.com/office/excel/2006/main">
          <x14:cfRule type="expression" priority="88" id="{6571A021-C514-4620-8FD1-8BD29EA71875}">
            <xm:f>IF(OR('3. Project Information'!$C$24="Thermal",'3. Project Information'!$C$24="Other",'3. Project Information'!$C$37="Thermal",'3. Project Information'!$C$37="Other"),FALSE,TRUE)</xm:f>
            <x14:dxf>
              <fill>
                <patternFill>
                  <bgColor theme="0" tint="-0.34998626667073579"/>
                </patternFill>
              </fill>
            </x14:dxf>
          </x14:cfRule>
          <xm:sqref>C6:C9 C11:C23 C34:D36 C39:C47 C50:C53 C57:F62 C64:F69 C71:F76 C78:F83</xm:sqref>
        </x14:conditionalFormatting>
        <x14:conditionalFormatting xmlns:xm="http://schemas.microsoft.com/office/excel/2006/main">
          <x14:cfRule type="expression" priority="1" id="{8FABBA53-93D6-4D6F-97B2-06D2169687DD}">
            <xm:f>IF(OR('3. Project Information'!$C$24="Thermal",'3. Project Information'!$C$24="Other",'3. Project Information'!$C$37="Thermal",'3. Project Information'!$C$37="Other"),FALSE,TRUE)</xm:f>
            <x14:dxf>
              <fill>
                <patternFill>
                  <bgColor theme="0" tint="-0.34998626667073579"/>
                </patternFill>
              </fill>
            </x14:dxf>
          </x14:cfRule>
          <xm:sqref>C26:C30</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D8850A17-0EB3-CC40-99A7-DC7396DB8E5A}">
          <x14:formula1>
            <xm:f>'Input Ranges'!$F$4:$F$7</xm:f>
          </x14:formula1>
          <xm:sqref>C9</xm:sqref>
        </x14:dataValidation>
        <x14:dataValidation type="decimal" allowBlank="1" showInputMessage="1" showErrorMessage="1" error="Enter a value between 0 and 1." xr:uid="{492D7749-7B2B-4BC8-B23F-6FAE7353ED68}">
          <x14:formula1>
            <xm:f>'Input Ranges'!$I$4</xm:f>
          </x14:formula1>
          <x14:formula2>
            <xm:f>'Input Ranges'!$J$4</xm:f>
          </x14:formula2>
          <xm:sqref>C34:D34 C9 C22 C46:C47</xm:sqref>
        </x14:dataValidation>
        <x14:dataValidation type="list" allowBlank="1" showInputMessage="1" showErrorMessage="1" xr:uid="{7280AF0B-A96B-4237-8B2D-E37EA0DE87FC}">
          <x14:formula1>
            <xm:f>'Input Ranges'!$B$30:$B$36</xm:f>
          </x14:formula1>
          <xm:sqref>C5</xm:sqref>
        </x14:dataValidation>
        <x14:dataValidation type="whole" allowBlank="1" showInputMessage="1" showErrorMessage="1" xr:uid="{E03E77A8-4E0B-4459-89FB-893FA0E07CE6}">
          <x14:formula1>
            <xm:f>'Input Ranges'!$I$5</xm:f>
          </x14:formula1>
          <x14:formula2>
            <xm:f>'Input Ranges'!$J$5</xm:f>
          </x14:formula2>
          <xm:sqref>C8 C26</xm:sqref>
        </x14:dataValidation>
        <x14:dataValidation type="decimal" allowBlank="1" showInputMessage="1" showErrorMessage="1" xr:uid="{D8EA01AE-24D5-4DDC-936F-EB92158ED6D4}">
          <x14:formula1>
            <xm:f>'Input Ranges'!$I$3</xm:f>
          </x14:formula1>
          <x14:formula2>
            <xm:f>'Input Ranges'!$J$3</xm:f>
          </x14:formula2>
          <xm:sqref>C17 C23 C29 C39:C41 C43:C45 C57:F62 C64:F69 C71:F76 C78:F83</xm:sqref>
        </x14:dataValidation>
        <x14:dataValidation type="list" allowBlank="1" showInputMessage="1" showErrorMessage="1" error="Enter a value between 0 and 1." xr:uid="{E461024E-C5D1-4148-8FC3-D16D74795E35}">
          <x14:formula1>
            <xm:f>'Input Ranges'!$E$21:$E$22</xm:f>
          </x14:formula1>
          <xm:sqref>C18</xm:sqref>
        </x14:dataValidation>
        <x14:dataValidation type="decimal" allowBlank="1" showInputMessage="1" showErrorMessage="1" error="Enter a value between 0 and 1." xr:uid="{4D4DDCDD-2975-444B-BF6B-7B56A0854C08}">
          <x14:formula1>
            <xm:f>'Input Ranges'!$I$3</xm:f>
          </x14:formula1>
          <x14:formula2>
            <xm:f>'Input Ranges'!$J$3</xm:f>
          </x14:formula2>
          <xm:sqref>C21</xm:sqref>
        </x14:dataValidation>
        <x14:dataValidation type="decimal" allowBlank="1" showInputMessage="1" showErrorMessage="1" error="Enter a number between 0 and 365." xr:uid="{B3026267-56AB-4C64-9C91-A808E0D2C90E}">
          <x14:formula1>
            <xm:f>'Input Ranges'!$I$7</xm:f>
          </x14:formula1>
          <x14:formula2>
            <xm:f>'Input Ranges'!$J$7</xm:f>
          </x14:formula2>
          <xm:sqref>C35</xm:sqref>
        </x14:dataValidation>
        <x14:dataValidation type="list" allowBlank="1" showInputMessage="1" showErrorMessage="1" error="Enter a value between 0 and 1." xr:uid="{802B444B-C102-8F49-882B-F71F61220E4A}">
          <x14:formula1>
            <xm:f>'Input Ranges'!E21:E22</xm:f>
          </x14:formula1>
          <xm:sqref>C20</xm:sqref>
        </x14:dataValidation>
        <x14:dataValidation type="list" allowBlank="1" showInputMessage="1" showErrorMessage="1" error="Enter a value between 0 and 1." xr:uid="{537676CF-2E6E-1040-96B8-5345AA79232E}">
          <x14:formula1>
            <xm:f>'Input Ranges'!E21:E22</xm:f>
          </x14:formula1>
          <xm:sqref>C19</xm:sqref>
        </x14:dataValidation>
        <x14:dataValidation type="decimal" allowBlank="1" showInputMessage="1" showErrorMessage="1" xr:uid="{BB950478-5C29-8147-B1AD-7BE272CA1786}">
          <x14:formula1>
            <xm:f>'Input Ranges'!I4</xm:f>
          </x14:formula1>
          <x14:formula2>
            <xm:f>'Input Ranges'!J4</xm:f>
          </x14:formula2>
          <xm:sqref>C30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45C9C-A2E0-2845-BD92-F6F7A96F351D}">
  <sheetPr codeName="Sheet8">
    <tabColor theme="3" tint="0.59999389629810485"/>
    <pageSetUpPr fitToPage="1"/>
  </sheetPr>
  <dimension ref="A1:N210"/>
  <sheetViews>
    <sheetView showGridLines="0" tabSelected="1" showOutlineSymbols="0" zoomScaleNormal="100" workbookViewId="0">
      <selection activeCell="C7" sqref="C7"/>
    </sheetView>
  </sheetViews>
  <sheetFormatPr baseColWidth="10" defaultColWidth="11" defaultRowHeight="11.25" customHeight="1" x14ac:dyDescent="0.2"/>
  <cols>
    <col min="1" max="1" width="5.19921875" style="115" customWidth="1"/>
    <col min="2" max="2" width="81.796875" style="63" customWidth="1"/>
    <col min="3" max="3" width="63.796875" style="102" customWidth="1"/>
    <col min="4" max="4" width="24.796875" style="63" customWidth="1"/>
    <col min="5" max="5" width="5.19921875" style="109" customWidth="1"/>
    <col min="6" max="16384" width="11" style="63"/>
  </cols>
  <sheetData>
    <row r="1" spans="1:14" ht="25.5" customHeight="1" x14ac:dyDescent="0.2">
      <c r="A1" s="65"/>
      <c r="B1" s="18" t="s">
        <v>330</v>
      </c>
      <c r="C1" s="61"/>
      <c r="D1" s="66"/>
      <c r="E1" s="66"/>
      <c r="F1" s="66"/>
      <c r="G1" s="66"/>
      <c r="H1" s="66"/>
      <c r="I1" s="66"/>
      <c r="J1" s="66"/>
      <c r="K1" s="66"/>
      <c r="L1" s="66"/>
      <c r="M1" s="66"/>
      <c r="N1" s="142"/>
    </row>
    <row r="2" spans="1:14" ht="25.5" customHeight="1" x14ac:dyDescent="0.2">
      <c r="A2" s="65"/>
      <c r="B2" s="98"/>
      <c r="C2" s="108"/>
      <c r="D2" s="66"/>
      <c r="E2" s="66"/>
      <c r="F2" s="66"/>
      <c r="G2" s="66"/>
      <c r="H2" s="66"/>
      <c r="I2" s="66"/>
      <c r="J2" s="66"/>
      <c r="K2" s="66"/>
      <c r="L2" s="66"/>
      <c r="M2" s="66"/>
      <c r="N2" s="142"/>
    </row>
    <row r="3" spans="1:14" s="144" customFormat="1" ht="20.25" customHeight="1" x14ac:dyDescent="0.2">
      <c r="A3" s="83"/>
      <c r="B3" s="50" t="s">
        <v>331</v>
      </c>
      <c r="C3" s="71" t="s">
        <v>80</v>
      </c>
      <c r="D3" s="143"/>
      <c r="E3" s="143"/>
    </row>
    <row r="4" spans="1:14" s="144" customFormat="1" ht="20.25" customHeight="1" x14ac:dyDescent="0.2">
      <c r="A4" s="83"/>
      <c r="B4" s="51" t="s">
        <v>272</v>
      </c>
      <c r="C4" s="101" t="str">
        <f>IF('3. Project Information'!C24="Solar","Primary",IF('3. Project Information'!C37="Solar","Secondary",""))</f>
        <v/>
      </c>
      <c r="D4" s="143"/>
      <c r="E4" s="143"/>
    </row>
    <row r="5" spans="1:14" s="144" customFormat="1" ht="20.25" customHeight="1" x14ac:dyDescent="0.2">
      <c r="A5" s="83"/>
      <c r="B5" s="54" t="s">
        <v>118</v>
      </c>
      <c r="C5" s="101" t="str" cm="1">
        <f t="array" ref="C5">IFERROR(INDEX('3. Project Information'!$C$24:$C$47,MATCH("Solar",'3. Project Information'!$C$24:$C$47,0)+1),"")</f>
        <v/>
      </c>
      <c r="D5" s="143"/>
      <c r="E5" s="143"/>
    </row>
    <row r="6" spans="1:14" s="144" customFormat="1" ht="20.25" customHeight="1" x14ac:dyDescent="0.2">
      <c r="A6" s="83"/>
      <c r="B6" s="54" t="s">
        <v>332</v>
      </c>
      <c r="C6" s="38"/>
      <c r="D6" s="143"/>
      <c r="E6" s="143"/>
    </row>
    <row r="7" spans="1:14" s="145" customFormat="1" ht="20.25" customHeight="1" x14ac:dyDescent="0.2">
      <c r="A7" s="83"/>
      <c r="B7" s="51" t="s">
        <v>675</v>
      </c>
      <c r="C7" s="334"/>
      <c r="D7" s="143"/>
      <c r="E7" s="144"/>
    </row>
    <row r="8" spans="1:14" s="144" customFormat="1" ht="20.25" customHeight="1" x14ac:dyDescent="0.2">
      <c r="A8" s="83"/>
      <c r="B8" s="51" t="s">
        <v>333</v>
      </c>
      <c r="C8" s="146" t="str" cm="1">
        <f t="array" ref="C8">IFERROR(INDEX('3. Project Information'!$C$24:$C$47,MATCH("Solar",'3. Project Information'!$C$24:$C$47,0)+9),"")</f>
        <v/>
      </c>
      <c r="D8" s="143"/>
      <c r="E8" s="143"/>
    </row>
    <row r="9" spans="1:14" s="144" customFormat="1" ht="20.25" customHeight="1" x14ac:dyDescent="0.2">
      <c r="A9" s="83"/>
      <c r="B9" s="51" t="s">
        <v>334</v>
      </c>
      <c r="C9" s="38"/>
      <c r="D9" s="143"/>
      <c r="E9" s="143"/>
    </row>
    <row r="10" spans="1:14" s="144" customFormat="1" ht="20.25" customHeight="1" x14ac:dyDescent="0.2">
      <c r="A10" s="83"/>
      <c r="B10" s="51" t="s">
        <v>335</v>
      </c>
      <c r="C10" s="38"/>
      <c r="D10" s="143"/>
      <c r="E10" s="143"/>
    </row>
    <row r="11" spans="1:14" s="144" customFormat="1" ht="20.25" customHeight="1" x14ac:dyDescent="0.2">
      <c r="A11" s="83"/>
      <c r="B11" s="51" t="s">
        <v>336</v>
      </c>
      <c r="C11" s="147" t="str" cm="1">
        <f t="array" ref="C11">IFERROR(INDEX('3. Project Information'!$C$24:$C$47,MATCH("Solar",'3. Project Information'!$C$24:$C$47,0)+10),"")</f>
        <v/>
      </c>
      <c r="D11" s="143"/>
      <c r="E11" s="143"/>
    </row>
    <row r="12" spans="1:14" s="144" customFormat="1" ht="20.25" customHeight="1" x14ac:dyDescent="0.2">
      <c r="A12" s="83"/>
      <c r="B12" s="51" t="s">
        <v>337</v>
      </c>
      <c r="C12" s="38"/>
      <c r="D12" s="143"/>
      <c r="E12" s="143"/>
    </row>
    <row r="13" spans="1:14" s="144" customFormat="1" ht="20.25" customHeight="1" x14ac:dyDescent="0.2">
      <c r="A13" s="83"/>
      <c r="B13" s="51" t="s">
        <v>338</v>
      </c>
      <c r="C13" s="147" t="str">
        <f>IFERROR(C12/($C$5*8760),"")</f>
        <v/>
      </c>
      <c r="D13" s="143"/>
      <c r="E13" s="143"/>
    </row>
    <row r="14" spans="1:14" s="145" customFormat="1" ht="20.25" customHeight="1" x14ac:dyDescent="0.2">
      <c r="A14" s="83"/>
      <c r="B14" s="51" t="s">
        <v>339</v>
      </c>
      <c r="C14" s="38"/>
    </row>
    <row r="15" spans="1:14" s="145" customFormat="1" ht="19.5" customHeight="1" x14ac:dyDescent="0.2">
      <c r="A15" s="83"/>
      <c r="B15" s="51" t="s">
        <v>340</v>
      </c>
      <c r="C15" s="155"/>
      <c r="D15" s="143"/>
      <c r="E15" s="144"/>
    </row>
    <row r="16" spans="1:14" s="145" customFormat="1" ht="20.25" customHeight="1" x14ac:dyDescent="0.2">
      <c r="A16" s="83"/>
      <c r="B16" s="51" t="s">
        <v>341</v>
      </c>
      <c r="C16" s="38"/>
    </row>
    <row r="17" spans="1:9" s="145" customFormat="1" ht="19.5" customHeight="1" x14ac:dyDescent="0.2">
      <c r="A17" s="83"/>
      <c r="B17" s="51" t="s">
        <v>342</v>
      </c>
      <c r="C17" s="38"/>
      <c r="D17" s="143"/>
      <c r="E17" s="144"/>
    </row>
    <row r="18" spans="1:9" s="145" customFormat="1" ht="19.5" customHeight="1" x14ac:dyDescent="0.2">
      <c r="A18" s="83"/>
      <c r="B18" s="52" t="s">
        <v>343</v>
      </c>
      <c r="C18" s="156"/>
      <c r="D18" s="143"/>
      <c r="E18" s="144"/>
    </row>
    <row r="19" spans="1:9" s="145" customFormat="1" ht="20.25" customHeight="1" x14ac:dyDescent="0.2">
      <c r="A19" s="83"/>
      <c r="C19" s="148"/>
      <c r="D19" s="143"/>
      <c r="E19" s="144"/>
    </row>
    <row r="20" spans="1:9" s="145" customFormat="1" ht="20.25" customHeight="1" x14ac:dyDescent="0.2">
      <c r="A20" s="83"/>
      <c r="B20" s="50" t="s">
        <v>344</v>
      </c>
      <c r="C20" s="71" t="s">
        <v>80</v>
      </c>
      <c r="D20" s="143"/>
      <c r="E20" s="144"/>
    </row>
    <row r="21" spans="1:9" s="145" customFormat="1" ht="20.25" customHeight="1" x14ac:dyDescent="0.2">
      <c r="A21" s="83"/>
      <c r="B21" s="51" t="s">
        <v>345</v>
      </c>
      <c r="C21" s="154"/>
      <c r="E21" s="144"/>
    </row>
    <row r="22" spans="1:9" s="145" customFormat="1" ht="20.25" customHeight="1" x14ac:dyDescent="0.2">
      <c r="A22" s="83"/>
      <c r="B22" s="51" t="s">
        <v>346</v>
      </c>
      <c r="C22" s="154"/>
      <c r="E22" s="144"/>
    </row>
    <row r="23" spans="1:9" s="145" customFormat="1" ht="20.25" customHeight="1" x14ac:dyDescent="0.2">
      <c r="A23" s="83"/>
      <c r="B23" s="51" t="s">
        <v>219</v>
      </c>
      <c r="C23" s="157"/>
      <c r="E23" s="144"/>
    </row>
    <row r="24" spans="1:9" s="145" customFormat="1" ht="20.25" customHeight="1" x14ac:dyDescent="0.2">
      <c r="A24" s="83"/>
      <c r="B24" s="51" t="s">
        <v>347</v>
      </c>
      <c r="C24" s="38"/>
      <c r="E24" s="144"/>
    </row>
    <row r="25" spans="1:9" s="145" customFormat="1" ht="20.25" customHeight="1" x14ac:dyDescent="0.2">
      <c r="A25" s="83"/>
      <c r="B25" s="51" t="s">
        <v>348</v>
      </c>
      <c r="C25" s="38"/>
      <c r="D25" s="143"/>
      <c r="E25" s="144"/>
    </row>
    <row r="26" spans="1:9" s="145" customFormat="1" ht="20.25" customHeight="1" x14ac:dyDescent="0.2">
      <c r="A26" s="83"/>
      <c r="B26" s="51" t="s">
        <v>349</v>
      </c>
      <c r="C26" s="37"/>
      <c r="D26" s="143"/>
      <c r="E26" s="144"/>
    </row>
    <row r="27" spans="1:9" s="145" customFormat="1" ht="20.25" customHeight="1" x14ac:dyDescent="0.2">
      <c r="A27" s="83"/>
      <c r="B27" s="51" t="s">
        <v>350</v>
      </c>
      <c r="C27" s="154"/>
      <c r="D27" s="143"/>
      <c r="E27" s="144"/>
    </row>
    <row r="28" spans="1:9" s="145" customFormat="1" ht="20.25" customHeight="1" x14ac:dyDescent="0.2">
      <c r="A28" s="83"/>
      <c r="B28" s="51" t="s">
        <v>618</v>
      </c>
      <c r="C28" s="158"/>
      <c r="D28" s="143"/>
      <c r="E28" s="144"/>
    </row>
    <row r="29" spans="1:9" s="145" customFormat="1" ht="20.25" customHeight="1" x14ac:dyDescent="0.2">
      <c r="A29" s="83"/>
      <c r="B29" s="79" t="s">
        <v>671</v>
      </c>
      <c r="C29" s="158"/>
      <c r="D29" s="143"/>
      <c r="E29" s="144"/>
    </row>
    <row r="30" spans="1:9" ht="20.25" customHeight="1" x14ac:dyDescent="0.2">
      <c r="A30" s="83"/>
      <c r="B30" s="52" t="s">
        <v>351</v>
      </c>
      <c r="C30" s="159"/>
      <c r="D30" s="144"/>
    </row>
    <row r="32" spans="1:9" ht="20.25" customHeight="1" x14ac:dyDescent="0.2">
      <c r="A32" s="83"/>
      <c r="B32" s="145"/>
      <c r="C32" s="148"/>
      <c r="D32" s="149"/>
      <c r="G32" s="150"/>
      <c r="H32" s="150"/>
      <c r="I32" s="150"/>
    </row>
    <row r="33" spans="1:9" ht="30" customHeight="1" x14ac:dyDescent="0.2">
      <c r="A33" s="102"/>
      <c r="B33" s="50" t="s">
        <v>352</v>
      </c>
      <c r="C33" s="71" t="s">
        <v>80</v>
      </c>
      <c r="D33" s="151"/>
      <c r="E33" s="63"/>
    </row>
    <row r="34" spans="1:9" ht="21" customHeight="1" x14ac:dyDescent="0.2">
      <c r="A34" s="102"/>
      <c r="B34" s="51" t="s">
        <v>353</v>
      </c>
      <c r="C34" s="154"/>
      <c r="D34" s="151"/>
      <c r="E34" s="63"/>
    </row>
    <row r="35" spans="1:9" ht="25.5" customHeight="1" x14ac:dyDescent="0.2">
      <c r="A35" s="102"/>
      <c r="B35" s="51" t="s">
        <v>354</v>
      </c>
      <c r="C35" s="44"/>
      <c r="D35" s="151"/>
      <c r="E35" s="63"/>
    </row>
    <row r="36" spans="1:9" ht="21" customHeight="1" x14ac:dyDescent="0.2">
      <c r="A36" s="102"/>
      <c r="B36" s="54" t="s">
        <v>355</v>
      </c>
      <c r="C36" s="157"/>
      <c r="D36" s="151"/>
      <c r="E36" s="63"/>
    </row>
    <row r="37" spans="1:9" ht="21" customHeight="1" x14ac:dyDescent="0.2">
      <c r="A37" s="102"/>
      <c r="B37" s="79" t="s">
        <v>672</v>
      </c>
      <c r="C37" s="44"/>
      <c r="D37" s="151"/>
      <c r="E37" s="63"/>
    </row>
    <row r="38" spans="1:9" ht="24" customHeight="1" x14ac:dyDescent="0.2">
      <c r="A38" s="102"/>
      <c r="B38" s="79" t="s">
        <v>356</v>
      </c>
      <c r="C38" s="38"/>
      <c r="D38" s="151"/>
      <c r="E38" s="63"/>
    </row>
    <row r="39" spans="1:9" ht="24" customHeight="1" x14ac:dyDescent="0.2">
      <c r="A39" s="102"/>
      <c r="B39" s="51" t="s">
        <v>357</v>
      </c>
      <c r="C39" s="38"/>
      <c r="D39" s="151"/>
      <c r="E39" s="63"/>
    </row>
    <row r="40" spans="1:9" ht="24" customHeight="1" x14ac:dyDescent="0.2">
      <c r="A40" s="102"/>
      <c r="B40" s="51" t="s">
        <v>358</v>
      </c>
      <c r="C40" s="158"/>
      <c r="D40" s="151"/>
      <c r="E40" s="63"/>
    </row>
    <row r="41" spans="1:9" ht="24" customHeight="1" x14ac:dyDescent="0.2">
      <c r="A41" s="102"/>
      <c r="B41" s="51" t="s">
        <v>359</v>
      </c>
      <c r="C41" s="160"/>
      <c r="D41" s="151"/>
      <c r="E41" s="63"/>
    </row>
    <row r="42" spans="1:9" ht="24" customHeight="1" x14ac:dyDescent="0.2">
      <c r="A42" s="102"/>
      <c r="B42" s="54" t="s">
        <v>360</v>
      </c>
      <c r="C42" s="161"/>
      <c r="D42" s="151"/>
      <c r="E42" s="63"/>
    </row>
    <row r="43" spans="1:9" ht="23.25" customHeight="1" x14ac:dyDescent="0.2">
      <c r="B43" s="51" t="s">
        <v>361</v>
      </c>
      <c r="C43" s="162"/>
      <c r="D43" s="109"/>
    </row>
    <row r="44" spans="1:9" s="115" customFormat="1" ht="17" customHeight="1" x14ac:dyDescent="0.2">
      <c r="B44" s="51" t="s">
        <v>362</v>
      </c>
      <c r="C44" s="38"/>
      <c r="D44" s="63"/>
      <c r="E44" s="109"/>
      <c r="F44" s="63"/>
      <c r="G44" s="63"/>
      <c r="H44" s="63"/>
      <c r="I44" s="63"/>
    </row>
    <row r="45" spans="1:9" s="115" customFormat="1" ht="18" customHeight="1" x14ac:dyDescent="0.2">
      <c r="B45" s="52" t="s">
        <v>363</v>
      </c>
      <c r="C45" s="163"/>
      <c r="D45" s="63"/>
      <c r="E45" s="109"/>
      <c r="F45" s="63"/>
      <c r="G45" s="63"/>
      <c r="H45" s="63"/>
      <c r="I45" s="63"/>
    </row>
    <row r="46" spans="1:9" s="115" customFormat="1" ht="12.75" customHeight="1" x14ac:dyDescent="0.2">
      <c r="D46" s="63"/>
      <c r="E46" s="109"/>
      <c r="F46" s="63"/>
      <c r="G46" s="63"/>
      <c r="H46" s="63"/>
      <c r="I46" s="63"/>
    </row>
    <row r="47" spans="1:9" s="115" customFormat="1" ht="12.75" customHeight="1" x14ac:dyDescent="0.2">
      <c r="D47" s="63"/>
      <c r="E47" s="109"/>
      <c r="F47" s="63"/>
      <c r="G47" s="63"/>
      <c r="H47" s="63"/>
      <c r="I47" s="63"/>
    </row>
    <row r="48" spans="1:9" s="115" customFormat="1" ht="12.75" customHeight="1" x14ac:dyDescent="0.2">
      <c r="B48" s="152" t="s">
        <v>364</v>
      </c>
      <c r="C48" s="71" t="s">
        <v>80</v>
      </c>
      <c r="D48" s="63"/>
      <c r="E48" s="109"/>
      <c r="F48" s="63"/>
      <c r="G48" s="63"/>
      <c r="H48" s="63"/>
      <c r="I48" s="63"/>
    </row>
    <row r="49" spans="1:9" s="145" customFormat="1" ht="20.25" customHeight="1" x14ac:dyDescent="0.2">
      <c r="A49" s="83"/>
      <c r="B49" s="51" t="s">
        <v>365</v>
      </c>
      <c r="C49" s="154"/>
      <c r="E49" s="144"/>
    </row>
    <row r="50" spans="1:9" s="145" customFormat="1" ht="20.25" customHeight="1" x14ac:dyDescent="0.2">
      <c r="A50" s="83"/>
      <c r="B50" s="79" t="s">
        <v>366</v>
      </c>
      <c r="C50" s="161"/>
      <c r="E50" s="144"/>
    </row>
    <row r="51" spans="1:9" s="145" customFormat="1" ht="20.25" customHeight="1" x14ac:dyDescent="0.2">
      <c r="A51" s="83"/>
      <c r="B51" s="79" t="s">
        <v>673</v>
      </c>
      <c r="C51" s="154"/>
      <c r="E51" s="144"/>
    </row>
    <row r="52" spans="1:9" s="145" customFormat="1" ht="20.25" customHeight="1" x14ac:dyDescent="0.2">
      <c r="A52" s="83"/>
      <c r="B52" s="51" t="s">
        <v>367</v>
      </c>
      <c r="C52" s="154"/>
      <c r="E52" s="144"/>
    </row>
    <row r="53" spans="1:9" s="145" customFormat="1" ht="20.25" customHeight="1" x14ac:dyDescent="0.2">
      <c r="A53" s="83"/>
      <c r="B53" s="51" t="s">
        <v>368</v>
      </c>
      <c r="C53" s="154"/>
      <c r="E53" s="144"/>
    </row>
    <row r="54" spans="1:9" s="145" customFormat="1" ht="20.25" customHeight="1" x14ac:dyDescent="0.2">
      <c r="A54" s="83"/>
      <c r="B54" s="79" t="s">
        <v>369</v>
      </c>
      <c r="C54" s="161"/>
      <c r="E54" s="144"/>
    </row>
    <row r="55" spans="1:9" s="145" customFormat="1" ht="20.25" customHeight="1" x14ac:dyDescent="0.2">
      <c r="A55" s="83"/>
      <c r="B55" s="51" t="s">
        <v>370</v>
      </c>
      <c r="C55" s="38"/>
      <c r="E55" s="144"/>
    </row>
    <row r="56" spans="1:9" s="145" customFormat="1" ht="20.25" customHeight="1" x14ac:dyDescent="0.2">
      <c r="A56" s="83"/>
      <c r="B56" s="51" t="s">
        <v>371</v>
      </c>
      <c r="C56" s="38"/>
      <c r="E56" s="144"/>
    </row>
    <row r="57" spans="1:9" s="145" customFormat="1" ht="20.25" customHeight="1" x14ac:dyDescent="0.2">
      <c r="A57" s="83"/>
      <c r="B57" s="51" t="s">
        <v>372</v>
      </c>
      <c r="C57" s="38"/>
      <c r="E57" s="144"/>
    </row>
    <row r="58" spans="1:9" s="145" customFormat="1" ht="20.25" customHeight="1" x14ac:dyDescent="0.2">
      <c r="A58" s="83"/>
      <c r="B58" s="51" t="s">
        <v>373</v>
      </c>
      <c r="C58" s="154"/>
      <c r="E58" s="144"/>
    </row>
    <row r="59" spans="1:9" s="145" customFormat="1" ht="20.25" customHeight="1" x14ac:dyDescent="0.2">
      <c r="A59" s="83"/>
      <c r="B59" s="52" t="s">
        <v>374</v>
      </c>
      <c r="C59" s="159"/>
      <c r="E59" s="144"/>
    </row>
    <row r="60" spans="1:9" s="115" customFormat="1" ht="12.75" customHeight="1" x14ac:dyDescent="0.2">
      <c r="D60" s="63"/>
      <c r="E60" s="109"/>
      <c r="F60" s="63"/>
      <c r="G60" s="63"/>
      <c r="H60" s="63"/>
      <c r="I60" s="63"/>
    </row>
    <row r="61" spans="1:9" s="115" customFormat="1" ht="12.75" customHeight="1" x14ac:dyDescent="0.2">
      <c r="D61" s="63"/>
      <c r="E61" s="109"/>
      <c r="F61" s="63"/>
      <c r="G61" s="63"/>
      <c r="H61" s="63"/>
      <c r="I61" s="63"/>
    </row>
    <row r="62" spans="1:9" s="115" customFormat="1" ht="15" x14ac:dyDescent="0.2">
      <c r="B62" s="153" t="s">
        <v>375</v>
      </c>
      <c r="C62" s="71" t="s">
        <v>80</v>
      </c>
      <c r="D62" s="63"/>
      <c r="E62" s="109"/>
      <c r="F62" s="63"/>
      <c r="G62" s="63"/>
      <c r="H62" s="63"/>
      <c r="I62" s="63"/>
    </row>
    <row r="63" spans="1:9" s="145" customFormat="1" ht="20.25" customHeight="1" x14ac:dyDescent="0.2">
      <c r="A63" s="83"/>
      <c r="B63" s="51" t="s">
        <v>376</v>
      </c>
      <c r="C63" s="38"/>
      <c r="E63" s="144"/>
    </row>
    <row r="64" spans="1:9" s="145" customFormat="1" ht="20.25" customHeight="1" x14ac:dyDescent="0.2">
      <c r="A64" s="83"/>
      <c r="B64" s="51" t="s">
        <v>377</v>
      </c>
      <c r="C64" s="154"/>
      <c r="E64" s="144"/>
    </row>
    <row r="65" spans="1:9" s="145" customFormat="1" ht="20.25" customHeight="1" x14ac:dyDescent="0.2">
      <c r="A65" s="83"/>
      <c r="B65" s="51" t="s">
        <v>378</v>
      </c>
      <c r="C65" s="154"/>
      <c r="E65" s="144"/>
    </row>
    <row r="66" spans="1:9" s="145" customFormat="1" ht="20.25" customHeight="1" x14ac:dyDescent="0.2">
      <c r="A66" s="83"/>
      <c r="B66" s="51" t="s">
        <v>379</v>
      </c>
      <c r="C66" s="38"/>
      <c r="E66" s="144"/>
    </row>
    <row r="67" spans="1:9" s="145" customFormat="1" ht="20.25" customHeight="1" x14ac:dyDescent="0.2">
      <c r="A67" s="83"/>
      <c r="B67" s="51" t="s">
        <v>624</v>
      </c>
      <c r="C67" s="164"/>
      <c r="E67" s="144"/>
    </row>
    <row r="68" spans="1:9" s="145" customFormat="1" ht="20.25" customHeight="1" x14ac:dyDescent="0.2">
      <c r="A68" s="83"/>
      <c r="B68" s="52" t="s">
        <v>380</v>
      </c>
      <c r="C68" s="159"/>
      <c r="E68" s="144"/>
    </row>
    <row r="69" spans="1:9" s="115" customFormat="1" ht="12.75" customHeight="1" x14ac:dyDescent="0.2">
      <c r="D69" s="63"/>
      <c r="E69" s="109"/>
      <c r="F69" s="63"/>
      <c r="G69" s="63"/>
      <c r="H69" s="63"/>
      <c r="I69" s="63"/>
    </row>
    <row r="70" spans="1:9" s="115" customFormat="1" ht="12.75" customHeight="1" x14ac:dyDescent="0.2">
      <c r="D70" s="63"/>
      <c r="E70" s="109"/>
      <c r="F70" s="63"/>
      <c r="G70" s="63"/>
      <c r="H70" s="63"/>
      <c r="I70" s="63"/>
    </row>
    <row r="71" spans="1:9" s="115" customFormat="1" ht="12.75" customHeight="1" x14ac:dyDescent="0.2">
      <c r="D71" s="63"/>
      <c r="E71" s="109"/>
      <c r="F71" s="63"/>
      <c r="G71" s="63"/>
      <c r="H71" s="63"/>
      <c r="I71" s="63"/>
    </row>
    <row r="72" spans="1:9" s="115" customFormat="1" ht="12.75" customHeight="1" x14ac:dyDescent="0.2">
      <c r="D72" s="63"/>
      <c r="E72" s="109"/>
      <c r="F72" s="63"/>
      <c r="G72" s="63"/>
      <c r="H72" s="63"/>
      <c r="I72" s="63"/>
    </row>
    <row r="73" spans="1:9" s="115" customFormat="1" ht="12.75" customHeight="1" x14ac:dyDescent="0.2">
      <c r="D73" s="63"/>
      <c r="E73" s="109"/>
      <c r="F73" s="63"/>
      <c r="G73" s="63"/>
      <c r="H73" s="63"/>
      <c r="I73" s="63"/>
    </row>
    <row r="74" spans="1:9" s="115" customFormat="1" ht="12.75" customHeight="1" x14ac:dyDescent="0.2">
      <c r="D74" s="63"/>
      <c r="E74" s="109"/>
      <c r="F74" s="63"/>
      <c r="G74" s="63"/>
      <c r="H74" s="63"/>
      <c r="I74" s="63"/>
    </row>
    <row r="75" spans="1:9" s="115" customFormat="1" ht="12.75" customHeight="1" x14ac:dyDescent="0.2">
      <c r="D75" s="63"/>
      <c r="E75" s="109"/>
      <c r="F75" s="63"/>
      <c r="G75" s="63"/>
      <c r="H75" s="63"/>
      <c r="I75" s="63"/>
    </row>
    <row r="76" spans="1:9" s="115" customFormat="1" ht="12.75" customHeight="1" x14ac:dyDescent="0.2">
      <c r="D76" s="63"/>
      <c r="E76" s="109"/>
      <c r="F76" s="63"/>
      <c r="G76" s="63"/>
      <c r="H76" s="63"/>
      <c r="I76" s="63"/>
    </row>
    <row r="77" spans="1:9" s="115" customFormat="1" ht="12.75" customHeight="1" x14ac:dyDescent="0.2">
      <c r="D77" s="63"/>
      <c r="E77" s="109"/>
      <c r="F77" s="63"/>
      <c r="G77" s="63"/>
      <c r="H77" s="63"/>
      <c r="I77" s="63"/>
    </row>
    <row r="78" spans="1:9" s="115" customFormat="1" ht="12.75" customHeight="1" x14ac:dyDescent="0.2">
      <c r="D78" s="63"/>
      <c r="E78" s="109"/>
      <c r="F78" s="63"/>
      <c r="G78" s="63"/>
      <c r="H78" s="63"/>
      <c r="I78" s="63"/>
    </row>
    <row r="79" spans="1:9" s="115" customFormat="1" ht="12.75" customHeight="1" x14ac:dyDescent="0.2">
      <c r="D79" s="63"/>
      <c r="E79" s="109"/>
      <c r="F79" s="63"/>
      <c r="G79" s="63"/>
      <c r="H79" s="63"/>
      <c r="I79" s="63"/>
    </row>
    <row r="80" spans="1:9" s="115" customFormat="1" ht="12.75" customHeight="1" x14ac:dyDescent="0.2">
      <c r="D80" s="63"/>
      <c r="E80" s="109"/>
      <c r="F80" s="63"/>
      <c r="G80" s="63"/>
      <c r="H80" s="63"/>
      <c r="I80" s="63"/>
    </row>
    <row r="81" spans="4:9" s="115" customFormat="1" ht="12.75" customHeight="1" x14ac:dyDescent="0.2">
      <c r="D81" s="63"/>
      <c r="E81" s="109"/>
      <c r="F81" s="63"/>
      <c r="G81" s="63"/>
      <c r="H81" s="63"/>
      <c r="I81" s="63"/>
    </row>
    <row r="82" spans="4:9" s="115" customFormat="1" ht="12.75" customHeight="1" x14ac:dyDescent="0.2">
      <c r="D82" s="63"/>
      <c r="E82" s="109"/>
      <c r="F82" s="63"/>
      <c r="G82" s="63"/>
      <c r="H82" s="63"/>
      <c r="I82" s="63"/>
    </row>
    <row r="83" spans="4:9" s="115" customFormat="1" ht="12.75" customHeight="1" x14ac:dyDescent="0.2">
      <c r="D83" s="63"/>
      <c r="E83" s="109"/>
      <c r="F83" s="63"/>
      <c r="G83" s="63"/>
      <c r="H83" s="63"/>
      <c r="I83" s="63"/>
    </row>
    <row r="84" spans="4:9" s="115" customFormat="1" ht="12.75" customHeight="1" x14ac:dyDescent="0.2">
      <c r="D84" s="63"/>
      <c r="E84" s="109"/>
      <c r="F84" s="63"/>
      <c r="G84" s="63"/>
      <c r="H84" s="63"/>
      <c r="I84" s="63"/>
    </row>
    <row r="85" spans="4:9" s="115" customFormat="1" ht="12.75" customHeight="1" x14ac:dyDescent="0.2">
      <c r="D85" s="63"/>
      <c r="E85" s="109"/>
      <c r="F85" s="63"/>
      <c r="G85" s="63"/>
      <c r="H85" s="63"/>
      <c r="I85" s="63"/>
    </row>
    <row r="86" spans="4:9" s="115" customFormat="1" ht="24" customHeight="1" x14ac:dyDescent="0.2">
      <c r="D86" s="63"/>
      <c r="E86" s="109"/>
      <c r="F86" s="63"/>
      <c r="G86" s="63"/>
      <c r="H86" s="63"/>
      <c r="I86" s="63"/>
    </row>
    <row r="87" spans="4:9" s="115" customFormat="1" ht="24" customHeight="1" x14ac:dyDescent="0.2">
      <c r="D87" s="63"/>
      <c r="E87" s="109"/>
      <c r="F87" s="63"/>
      <c r="G87" s="63"/>
      <c r="H87" s="63"/>
      <c r="I87" s="63"/>
    </row>
    <row r="88" spans="4:9" s="115" customFormat="1" ht="24" customHeight="1" x14ac:dyDescent="0.2">
      <c r="D88" s="63"/>
      <c r="E88" s="109"/>
      <c r="F88" s="63"/>
      <c r="G88" s="63"/>
      <c r="H88" s="63"/>
      <c r="I88" s="63"/>
    </row>
    <row r="89" spans="4:9" s="115" customFormat="1" ht="24" customHeight="1" x14ac:dyDescent="0.2">
      <c r="D89" s="63"/>
      <c r="E89" s="109"/>
      <c r="F89" s="63"/>
      <c r="G89" s="63"/>
      <c r="H89" s="63"/>
      <c r="I89" s="63"/>
    </row>
    <row r="90" spans="4:9" s="115" customFormat="1" ht="24" customHeight="1" x14ac:dyDescent="0.2">
      <c r="D90" s="63"/>
      <c r="E90" s="109"/>
      <c r="F90" s="63"/>
      <c r="G90" s="63"/>
      <c r="H90" s="63"/>
      <c r="I90" s="63"/>
    </row>
    <row r="91" spans="4:9" s="115" customFormat="1" ht="12.75" customHeight="1" x14ac:dyDescent="0.2">
      <c r="D91" s="63"/>
      <c r="E91" s="109"/>
      <c r="F91" s="63"/>
      <c r="G91" s="63"/>
      <c r="H91" s="63"/>
      <c r="I91" s="63"/>
    </row>
    <row r="92" spans="4:9" s="115" customFormat="1" ht="12.75" customHeight="1" x14ac:dyDescent="0.2">
      <c r="D92" s="63"/>
      <c r="E92" s="109"/>
      <c r="F92" s="63"/>
      <c r="G92" s="63"/>
      <c r="H92" s="63"/>
      <c r="I92" s="63"/>
    </row>
    <row r="93" spans="4:9" s="115" customFormat="1" ht="22.5" customHeight="1" x14ac:dyDescent="0.2">
      <c r="D93" s="63"/>
      <c r="E93" s="109"/>
      <c r="F93" s="63"/>
      <c r="G93" s="63"/>
      <c r="H93" s="63"/>
      <c r="I93" s="63"/>
    </row>
    <row r="94" spans="4:9" s="115" customFormat="1" ht="12.75" customHeight="1" x14ac:dyDescent="0.2">
      <c r="D94" s="63"/>
      <c r="E94" s="109"/>
      <c r="F94" s="63"/>
      <c r="G94" s="63"/>
      <c r="H94" s="63"/>
      <c r="I94" s="63"/>
    </row>
    <row r="190" spans="2:2" ht="11.25" customHeight="1" x14ac:dyDescent="0.2">
      <c r="B190" s="102"/>
    </row>
    <row r="191" spans="2:2" ht="11.25" customHeight="1" x14ac:dyDescent="0.2">
      <c r="B191" s="102"/>
    </row>
    <row r="192" spans="2:2" ht="11.25" customHeight="1" x14ac:dyDescent="0.2">
      <c r="B192" s="102"/>
    </row>
    <row r="193" spans="2:3" ht="11.25" customHeight="1" x14ac:dyDescent="0.2">
      <c r="B193" s="102"/>
    </row>
    <row r="194" spans="2:3" ht="11.25" customHeight="1" x14ac:dyDescent="0.2">
      <c r="B194" s="115"/>
      <c r="C194" s="115"/>
    </row>
    <row r="195" spans="2:3" ht="11.25" customHeight="1" x14ac:dyDescent="0.2">
      <c r="B195" s="115"/>
      <c r="C195" s="115"/>
    </row>
    <row r="196" spans="2:3" ht="11.25" customHeight="1" x14ac:dyDescent="0.2">
      <c r="B196" s="115"/>
      <c r="C196" s="115"/>
    </row>
    <row r="197" spans="2:3" ht="11.25" customHeight="1" x14ac:dyDescent="0.2">
      <c r="B197" s="115"/>
      <c r="C197" s="115"/>
    </row>
    <row r="198" spans="2:3" ht="11.25" customHeight="1" x14ac:dyDescent="0.2">
      <c r="B198" s="115"/>
      <c r="C198" s="115"/>
    </row>
    <row r="199" spans="2:3" ht="11.25" customHeight="1" x14ac:dyDescent="0.2">
      <c r="B199" s="115"/>
      <c r="C199" s="115"/>
    </row>
    <row r="200" spans="2:3" ht="11.25" customHeight="1" x14ac:dyDescent="0.2">
      <c r="B200" s="115"/>
      <c r="C200" s="115"/>
    </row>
    <row r="201" spans="2:3" ht="11.25" customHeight="1" x14ac:dyDescent="0.2">
      <c r="B201" s="115"/>
      <c r="C201" s="115"/>
    </row>
    <row r="202" spans="2:3" ht="11.25" customHeight="1" x14ac:dyDescent="0.2">
      <c r="B202" s="115"/>
      <c r="C202" s="115"/>
    </row>
    <row r="203" spans="2:3" ht="11.25" customHeight="1" x14ac:dyDescent="0.2">
      <c r="B203" s="115"/>
      <c r="C203" s="115"/>
    </row>
    <row r="204" spans="2:3" ht="11.25" customHeight="1" x14ac:dyDescent="0.2">
      <c r="B204" s="115"/>
      <c r="C204" s="115"/>
    </row>
    <row r="205" spans="2:3" ht="11.25" customHeight="1" x14ac:dyDescent="0.2">
      <c r="B205" s="115"/>
      <c r="C205" s="115"/>
    </row>
    <row r="206" spans="2:3" ht="11.25" customHeight="1" x14ac:dyDescent="0.2">
      <c r="B206" s="115"/>
      <c r="C206" s="115"/>
    </row>
    <row r="207" spans="2:3" ht="11.25" customHeight="1" x14ac:dyDescent="0.2">
      <c r="B207" s="115"/>
      <c r="C207" s="115"/>
    </row>
    <row r="208" spans="2:3" ht="11.25" customHeight="1" x14ac:dyDescent="0.2">
      <c r="B208" s="115"/>
      <c r="C208" s="115"/>
    </row>
    <row r="209" spans="2:3" ht="11.25" customHeight="1" x14ac:dyDescent="0.2">
      <c r="B209" s="115"/>
      <c r="C209" s="115"/>
    </row>
    <row r="210" spans="2:3" ht="11.25" customHeight="1" x14ac:dyDescent="0.2">
      <c r="B210" s="115"/>
      <c r="C210" s="115"/>
    </row>
  </sheetData>
  <sheetProtection algorithmName="SHA-512" hashValue="SeglvpnSUaSI1wcWTT/emFyNJVZqPV+44zwcm0eOCWqRIdbqxxZtmNhI66ZrotmPNnPBZKa4HHaEUX2VUnPQ8A==" saltValue="Yt6YL/eqOGqtmzagzsHAFg==" spinCount="100000" sheet="1" selectLockedCells="1"/>
  <conditionalFormatting sqref="C24">
    <cfRule type="expression" dxfId="62" priority="3">
      <formula>IF($C$23="Other (specify)",FALSE,TRUE)</formula>
    </cfRule>
  </conditionalFormatting>
  <conditionalFormatting sqref="C37">
    <cfRule type="expression" dxfId="60" priority="2">
      <formula>IF($C$36="Other (specify)",FALSE,TRUE)</formula>
    </cfRule>
  </conditionalFormatting>
  <conditionalFormatting sqref="C51">
    <cfRule type="expression" dxfId="58" priority="1">
      <formula>IF($C$50="Other (specify)",FALSE,TRUE)</formula>
    </cfRule>
  </conditionalFormatting>
  <dataValidations count="2">
    <dataValidation operator="greaterThanOrEqual" allowBlank="1" showInputMessage="1" showErrorMessage="1" error="Enter a positive whole number only." sqref="C26" xr:uid="{ABCA8405-3AF3-6648-B1C1-FA268D6EE8AB}"/>
    <dataValidation allowBlank="1" showInputMessage="1" showErrorMessage="1" error="Enter a value between 0 and 1." sqref="C7" xr:uid="{BB51584D-FF42-914F-9F50-6A640F738333}"/>
  </dataValidations>
  <printOptions horizontalCentered="1"/>
  <pageMargins left="0.7" right="0.7" top="0.75" bottom="0.75" header="0.3" footer="0.3"/>
  <pageSetup scale="23" orientation="portrait" r:id="rId1"/>
  <headerFooter alignWithMargins="0">
    <oddFooter>&amp;LSouthwestern Public Service Company&amp;CPage &amp;P of &amp;N&amp;RForm &amp;A</oddFooter>
  </headerFooter>
  <tableParts count="5">
    <tablePart r:id="rId2"/>
    <tablePart r:id="rId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91" id="{863E4F2E-8327-4DD4-B588-195BBAD2378D}">
            <xm:f>IF(OR('3. Project Information'!$C$24="Solar",'3. Project Information'!$C$37="Solar"),FALSE,TRUE)</xm:f>
            <x14:dxf>
              <font>
                <color theme="0" tint="-0.34998626667073579"/>
              </font>
              <fill>
                <patternFill>
                  <bgColor theme="0" tint="-0.34998626667073579"/>
                </patternFill>
              </fill>
            </x14:dxf>
          </x14:cfRule>
          <xm:sqref>C4:C18 C21:C30</xm:sqref>
        </x14:conditionalFormatting>
        <x14:conditionalFormatting xmlns:xm="http://schemas.microsoft.com/office/excel/2006/main">
          <x14:cfRule type="expression" priority="6" id="{D4C0BCB0-797A-44FA-8265-EBF92142F1CC}">
            <xm:f>IF(OR('3. Project Information'!$C$24="Solar",'3. Project Information'!$C$37="Solar"),FALSE,TRUE)</xm:f>
            <x14:dxf>
              <font>
                <color theme="0" tint="-0.34998626667073579"/>
              </font>
              <fill>
                <patternFill>
                  <bgColor theme="0" tint="-0.34998626667073579"/>
                </patternFill>
              </fill>
            </x14:dxf>
          </x14:cfRule>
          <xm:sqref>C34:C45</xm:sqref>
        </x14:conditionalFormatting>
        <x14:conditionalFormatting xmlns:xm="http://schemas.microsoft.com/office/excel/2006/main">
          <x14:cfRule type="expression" priority="4" id="{513B1086-B28C-4BA9-9732-C2E32C33E953}">
            <xm:f>IF(OR('3. Project Information'!$C$24="Solar",'3. Project Information'!$C$37="Solar"),FALSE,TRUE)</xm:f>
            <x14:dxf>
              <font>
                <color theme="0" tint="-0.34998626667073579"/>
              </font>
              <fill>
                <patternFill>
                  <bgColor theme="0" tint="-0.34998626667073579"/>
                </patternFill>
              </fill>
            </x14:dxf>
          </x14:cfRule>
          <xm:sqref>C49:C59</xm:sqref>
        </x14:conditionalFormatting>
        <x14:conditionalFormatting xmlns:xm="http://schemas.microsoft.com/office/excel/2006/main">
          <x14:cfRule type="expression" priority="7" id="{0CD3ECD5-3FCF-470D-8743-E094614648CF}">
            <xm:f>IF(OR('3. Project Information'!$C$24="Solar",'3. Project Information'!$C$37="Solar"),FALSE,TRUE)</xm:f>
            <x14:dxf>
              <font>
                <color theme="0" tint="-0.34998626667073579"/>
              </font>
              <fill>
                <patternFill>
                  <bgColor theme="0" tint="-0.34998626667073579"/>
                </patternFill>
              </fill>
            </x14:dxf>
          </x14:cfRule>
          <xm:sqref>C63:C68</xm:sqref>
        </x14:conditionalFormatting>
      </x14:conditionalFormattings>
    </ext>
    <ext xmlns:x14="http://schemas.microsoft.com/office/spreadsheetml/2009/9/main" uri="{CCE6A557-97BC-4b89-ADB6-D9C93CAAB3DF}">
      <x14:dataValidations xmlns:xm="http://schemas.microsoft.com/office/excel/2006/main" count="12">
        <x14:dataValidation type="decimal" allowBlank="1" showInputMessage="1" showErrorMessage="1" error="Enter a positive whole number only." xr:uid="{52FA6E0A-E21F-4539-97A6-E53C6DBA01AE}">
          <x14:formula1>
            <xm:f>'Input Ranges'!$I$3</xm:f>
          </x14:formula1>
          <x14:formula2>
            <xm:f>'Input Ranges'!$J$3</xm:f>
          </x14:formula2>
          <xm:sqref>C25:C26</xm:sqref>
        </x14:dataValidation>
        <x14:dataValidation type="decimal" allowBlank="1" showInputMessage="1" showErrorMessage="1" error="Enter a positive whole number only." xr:uid="{9DDEB87F-7B14-4F27-8A6A-98703A063982}">
          <x14:formula1>
            <xm:f>'Input Ranges'!$I$4</xm:f>
          </x14:formula1>
          <x14:formula2>
            <xm:f>'Input Ranges'!$J$4</xm:f>
          </x14:formula2>
          <xm:sqref>C15 C18 C28:C29 C40:C41</xm:sqref>
        </x14:dataValidation>
        <x14:dataValidation type="list" allowBlank="1" showInputMessage="1" showErrorMessage="1" xr:uid="{6BE8BE6D-E602-4BC2-B448-F2F03CAC4E9A}">
          <x14:formula1>
            <xm:f>'Input Ranges'!$E$27:$E$32</xm:f>
          </x14:formula1>
          <xm:sqref>C23</xm:sqref>
        </x14:dataValidation>
        <x14:dataValidation type="list" allowBlank="1" showInputMessage="1" showErrorMessage="1" xr:uid="{AB88E8A5-3E58-4AFD-9461-9CA50482C92E}">
          <x14:formula1>
            <xm:f>'Input Ranges'!$E$21:$E$22</xm:f>
          </x14:formula1>
          <xm:sqref>C42</xm:sqref>
        </x14:dataValidation>
        <x14:dataValidation type="list" allowBlank="1" showInputMessage="1" showErrorMessage="1" xr:uid="{35216884-06F2-44F0-BB4A-804078604FA3}">
          <x14:formula1>
            <xm:f>'Input Ranges'!$E$35:$E$37</xm:f>
          </x14:formula1>
          <xm:sqref>C36</xm:sqref>
        </x14:dataValidation>
        <x14:dataValidation type="list" allowBlank="1" showInputMessage="1" showErrorMessage="1" xr:uid="{20DB1C3D-2304-4148-A33D-4935CC8535AB}">
          <x14:formula1>
            <xm:f>'Input Ranges'!$E$40:$E$43</xm:f>
          </x14:formula1>
          <xm:sqref>C50</xm:sqref>
        </x14:dataValidation>
        <x14:dataValidation type="list" allowBlank="1" showInputMessage="1" showErrorMessage="1" xr:uid="{A7C5795F-834F-42BD-82D2-D27384910B91}">
          <x14:formula1>
            <xm:f>'Input Ranges'!$E$46:$E$47</xm:f>
          </x14:formula1>
          <xm:sqref>C54</xm:sqref>
        </x14:dataValidation>
        <x14:dataValidation type="decimal" allowBlank="1" showInputMessage="1" showErrorMessage="1" error="Enter a value between 0 and 1." xr:uid="{D1EE38B2-2A5D-5F48-9EDD-A4DB44287AFD}">
          <x14:formula1>
            <xm:f>'Input Ranges'!$I$3</xm:f>
          </x14:formula1>
          <x14:formula2>
            <xm:f>'Input Ranges'!$J$3</xm:f>
          </x14:formula2>
          <xm:sqref>C6 C9:C10 C12 C14 C16:C17</xm:sqref>
        </x14:dataValidation>
        <x14:dataValidation type="decimal" allowBlank="1" showInputMessage="1" showErrorMessage="1" error="Enter a positive whole number only." xr:uid="{48CB2541-BAC7-5742-B39A-071A02225ADD}">
          <x14:formula1>
            <xm:f>'Input Ranges'!$I$5</xm:f>
          </x14:formula1>
          <x14:formula2>
            <xm:f>'Input Ranges'!$J$5</xm:f>
          </x14:formula2>
          <xm:sqref>C27 C44:C45</xm:sqref>
        </x14:dataValidation>
        <x14:dataValidation type="decimal" allowBlank="1" showInputMessage="1" showErrorMessage="1" xr:uid="{54D6C2D1-EA8E-A446-91C7-6750D0F66EC7}">
          <x14:formula1>
            <xm:f>'Input Ranges'!$I$3</xm:f>
          </x14:formula1>
          <x14:formula2>
            <xm:f>'Input Ranges'!$J$3</xm:f>
          </x14:formula2>
          <xm:sqref>C38 C55:C57 C63 C66</xm:sqref>
        </x14:dataValidation>
        <x14:dataValidation type="decimal" allowBlank="1" showInputMessage="1" showErrorMessage="1" xr:uid="{EDF90808-CC19-A441-886A-732FD058C08E}">
          <x14:formula1>
            <xm:f>'Input Ranges'!I5</xm:f>
          </x14:formula1>
          <x14:formula2>
            <xm:f>'Input Ranges'!J5</xm:f>
          </x14:formula2>
          <xm:sqref>C30</xm:sqref>
        </x14:dataValidation>
        <x14:dataValidation type="decimal" allowBlank="1" showInputMessage="1" showErrorMessage="1" xr:uid="{754F09E0-4336-394E-AB7A-F47F91ADAC51}">
          <x14:formula1>
            <xm:f>'Input Ranges'!I4</xm:f>
          </x14:formula1>
          <x14:formula2>
            <xm:f>'Input Ranges'!J4</xm:f>
          </x14:formula2>
          <xm:sqref>C67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B6CA1-0231-E74B-AF9F-DAAF799152E3}">
  <sheetPr codeName="Sheet9">
    <tabColor theme="3" tint="0.59999389629810485"/>
    <pageSetUpPr fitToPage="1"/>
  </sheetPr>
  <dimension ref="A1:M88"/>
  <sheetViews>
    <sheetView showGridLines="0" showOutlineSymbols="0" zoomScaleNormal="100" workbookViewId="0">
      <selection activeCell="C10" sqref="C10"/>
    </sheetView>
  </sheetViews>
  <sheetFormatPr baseColWidth="10" defaultColWidth="11" defaultRowHeight="12.75" customHeight="1" x14ac:dyDescent="0.2"/>
  <cols>
    <col min="1" max="1" width="5.19921875" style="171" customWidth="1"/>
    <col min="2" max="2" width="72.19921875" style="165" customWidth="1"/>
    <col min="3" max="3" width="38.3984375" style="165" customWidth="1"/>
    <col min="4" max="4" width="15.796875" style="165" customWidth="1"/>
    <col min="5" max="5" width="15" style="165" bestFit="1" customWidth="1"/>
    <col min="6" max="6" width="15.796875" style="174" customWidth="1"/>
    <col min="7" max="7" width="18.796875" style="174" bestFit="1" customWidth="1"/>
    <col min="8" max="8" width="15.796875" style="174" bestFit="1" customWidth="1"/>
    <col min="9" max="9" width="42.19921875" style="174" bestFit="1" customWidth="1"/>
    <col min="10" max="10" width="19.3984375" style="174" customWidth="1"/>
    <col min="11" max="11" width="17" style="174" customWidth="1"/>
    <col min="12" max="16384" width="11" style="174"/>
  </cols>
  <sheetData>
    <row r="1" spans="1:12" s="165" customFormat="1" ht="25.5" customHeight="1" x14ac:dyDescent="0.2">
      <c r="A1" s="65"/>
      <c r="B1" s="18" t="s">
        <v>381</v>
      </c>
      <c r="C1" s="47"/>
      <c r="D1" s="66"/>
      <c r="E1" s="66"/>
      <c r="F1" s="66"/>
      <c r="G1" s="66"/>
      <c r="H1" s="66"/>
      <c r="I1" s="66"/>
      <c r="J1" s="66"/>
      <c r="K1" s="66"/>
      <c r="L1" s="66"/>
    </row>
    <row r="2" spans="1:12" s="165" customFormat="1" ht="25.5" customHeight="1" x14ac:dyDescent="0.2">
      <c r="A2" s="65"/>
      <c r="B2" s="98"/>
      <c r="C2" s="66"/>
      <c r="D2" s="66"/>
      <c r="E2" s="66"/>
      <c r="F2" s="66"/>
      <c r="G2" s="66"/>
      <c r="H2" s="66"/>
      <c r="I2" s="66"/>
      <c r="J2" s="66"/>
      <c r="K2" s="66"/>
      <c r="L2" s="66"/>
    </row>
    <row r="3" spans="1:12" s="165" customFormat="1" ht="25.5" customHeight="1" x14ac:dyDescent="0.2">
      <c r="A3" s="65"/>
      <c r="B3" s="50" t="s">
        <v>12</v>
      </c>
      <c r="C3" s="71" t="s">
        <v>80</v>
      </c>
      <c r="D3" s="66"/>
      <c r="E3" s="66"/>
      <c r="F3" s="66"/>
      <c r="G3" s="66"/>
      <c r="H3" s="66"/>
      <c r="I3" s="66"/>
      <c r="J3" s="66"/>
      <c r="K3" s="66"/>
      <c r="L3" s="66"/>
    </row>
    <row r="4" spans="1:12" s="165" customFormat="1" ht="25.5" customHeight="1" x14ac:dyDescent="0.2">
      <c r="A4" s="65"/>
      <c r="B4" s="51" t="s">
        <v>272</v>
      </c>
      <c r="C4" s="166" t="str">
        <f>IF('3. Project Information'!C24="Wind","Primary",IF('3. Project Information'!C37="Wind","Secondary",""))</f>
        <v/>
      </c>
      <c r="D4" s="66"/>
      <c r="E4" s="66"/>
      <c r="F4" s="66"/>
      <c r="G4" s="66"/>
      <c r="H4" s="66"/>
      <c r="I4" s="66"/>
      <c r="J4" s="66"/>
      <c r="K4" s="66"/>
      <c r="L4" s="66"/>
    </row>
    <row r="5" spans="1:12" s="165" customFormat="1" ht="25.5" customHeight="1" x14ac:dyDescent="0.2">
      <c r="A5" s="65"/>
      <c r="B5" s="54" t="s">
        <v>118</v>
      </c>
      <c r="C5" s="166" t="str" cm="1">
        <f t="array" ref="C5">IFERROR(INDEX('3. Project Information'!$C$24:$C$47,MATCH("Wind",'3. Project Information'!$C$24:$C$47,0)+1),"")</f>
        <v/>
      </c>
      <c r="D5" s="66"/>
      <c r="E5" s="66"/>
      <c r="F5" s="66"/>
      <c r="G5" s="66"/>
      <c r="H5" s="66"/>
      <c r="I5" s="66"/>
      <c r="J5" s="66"/>
      <c r="K5" s="66"/>
      <c r="L5" s="66"/>
    </row>
    <row r="6" spans="1:12" s="165" customFormat="1" ht="25.5" customHeight="1" x14ac:dyDescent="0.2">
      <c r="A6" s="65"/>
      <c r="B6" s="51" t="s">
        <v>333</v>
      </c>
      <c r="C6" s="146" t="str" cm="1">
        <f t="array" ref="C6">IFERROR(INDEX('3. Project Information'!$C$24:$C$47,MATCH("Wind",'3. Project Information'!$C$24:$C$47,0)+9),"")</f>
        <v/>
      </c>
      <c r="D6" s="66"/>
      <c r="E6" s="66"/>
      <c r="F6" s="66"/>
      <c r="G6" s="66"/>
      <c r="H6" s="66"/>
      <c r="I6" s="66"/>
      <c r="J6" s="66"/>
      <c r="K6" s="66"/>
      <c r="L6" s="66"/>
    </row>
    <row r="7" spans="1:12" s="165" customFormat="1" ht="25.5" customHeight="1" x14ac:dyDescent="0.2">
      <c r="A7" s="65"/>
      <c r="B7" s="51" t="s">
        <v>334</v>
      </c>
      <c r="C7" s="154"/>
      <c r="D7" s="66"/>
      <c r="E7" s="66"/>
      <c r="F7" s="66"/>
      <c r="G7" s="66"/>
      <c r="H7" s="66"/>
      <c r="I7" s="66"/>
      <c r="J7" s="66"/>
      <c r="K7" s="66"/>
      <c r="L7" s="66"/>
    </row>
    <row r="8" spans="1:12" s="165" customFormat="1" ht="25.5" customHeight="1" x14ac:dyDescent="0.2">
      <c r="A8" s="65"/>
      <c r="B8" s="51" t="s">
        <v>335</v>
      </c>
      <c r="C8" s="154"/>
      <c r="D8" s="66"/>
      <c r="E8" s="66"/>
      <c r="F8" s="66"/>
      <c r="G8" s="66"/>
      <c r="H8" s="66"/>
      <c r="I8" s="66"/>
      <c r="J8" s="66"/>
      <c r="K8" s="66"/>
      <c r="L8" s="66"/>
    </row>
    <row r="9" spans="1:12" s="165" customFormat="1" ht="25.5" customHeight="1" x14ac:dyDescent="0.2">
      <c r="A9" s="65"/>
      <c r="B9" s="51" t="s">
        <v>336</v>
      </c>
      <c r="C9" s="146" t="str" cm="1">
        <f t="array" ref="C9">IFERROR(INDEX('3. Project Information'!$C$24:$C$47,MATCH("Wind",'3. Project Information'!$C$24:$C$47,0)+10),"")</f>
        <v/>
      </c>
      <c r="D9" s="66"/>
      <c r="E9" s="66"/>
      <c r="F9" s="66"/>
      <c r="G9" s="66"/>
      <c r="H9" s="66"/>
      <c r="I9" s="66"/>
      <c r="J9" s="66"/>
      <c r="K9" s="66"/>
      <c r="L9" s="66"/>
    </row>
    <row r="10" spans="1:12" s="165" customFormat="1" ht="25.5" customHeight="1" x14ac:dyDescent="0.2">
      <c r="A10" s="65"/>
      <c r="B10" s="51" t="s">
        <v>382</v>
      </c>
      <c r="C10" s="154"/>
      <c r="D10" s="66"/>
      <c r="E10" s="66"/>
      <c r="F10" s="66"/>
      <c r="G10" s="66"/>
      <c r="H10" s="66"/>
      <c r="I10" s="66"/>
      <c r="J10" s="66"/>
      <c r="K10" s="66"/>
      <c r="L10" s="66"/>
    </row>
    <row r="11" spans="1:12" s="165" customFormat="1" ht="25.5" customHeight="1" x14ac:dyDescent="0.2">
      <c r="A11" s="65"/>
      <c r="B11" s="51" t="s">
        <v>338</v>
      </c>
      <c r="C11" s="146" t="str">
        <f>IFERROR(C10/($C$5*8760),"")</f>
        <v/>
      </c>
      <c r="D11" s="66"/>
      <c r="E11" s="66"/>
      <c r="F11" s="66"/>
      <c r="G11" s="66"/>
      <c r="H11" s="66"/>
      <c r="I11" s="66"/>
      <c r="J11" s="66"/>
      <c r="K11" s="66"/>
      <c r="L11" s="66"/>
    </row>
    <row r="12" spans="1:12" s="165" customFormat="1" ht="25.5" customHeight="1" x14ac:dyDescent="0.2">
      <c r="A12" s="65"/>
      <c r="B12" s="51" t="s">
        <v>341</v>
      </c>
      <c r="C12" s="38"/>
      <c r="D12" s="66"/>
      <c r="E12" s="66"/>
      <c r="F12" s="66"/>
      <c r="G12" s="66"/>
      <c r="H12" s="66"/>
      <c r="I12" s="66"/>
      <c r="J12" s="66"/>
      <c r="K12" s="66"/>
      <c r="L12" s="66"/>
    </row>
    <row r="13" spans="1:12" s="165" customFormat="1" ht="25.5" customHeight="1" x14ac:dyDescent="0.2">
      <c r="A13" s="65"/>
      <c r="B13" s="51" t="s">
        <v>342</v>
      </c>
      <c r="C13" s="38"/>
      <c r="D13" s="66"/>
      <c r="E13" s="66"/>
      <c r="F13" s="66"/>
      <c r="G13" s="66"/>
      <c r="H13" s="66"/>
      <c r="I13" s="66"/>
      <c r="J13" s="66"/>
      <c r="K13" s="66"/>
      <c r="L13" s="66"/>
    </row>
    <row r="14" spans="1:12" s="165" customFormat="1" ht="25.5" customHeight="1" x14ac:dyDescent="0.2">
      <c r="A14" s="65"/>
      <c r="B14" s="52" t="s">
        <v>343</v>
      </c>
      <c r="C14" s="156"/>
      <c r="D14" s="66"/>
      <c r="E14" s="66"/>
      <c r="F14" s="66"/>
      <c r="G14" s="66"/>
      <c r="H14" s="66"/>
      <c r="I14" s="66"/>
      <c r="J14" s="66"/>
      <c r="K14" s="66"/>
      <c r="L14" s="66"/>
    </row>
    <row r="15" spans="1:12" s="165" customFormat="1" ht="25.5" customHeight="1" x14ac:dyDescent="0.2">
      <c r="A15" s="65"/>
      <c r="B15" s="66"/>
      <c r="C15" s="66"/>
      <c r="D15" s="66"/>
      <c r="E15" s="66"/>
      <c r="F15" s="66"/>
      <c r="G15" s="66"/>
      <c r="H15" s="66"/>
      <c r="I15" s="66"/>
      <c r="J15" s="66"/>
      <c r="K15" s="66"/>
      <c r="L15" s="66"/>
    </row>
    <row r="16" spans="1:12" s="168" customFormat="1" ht="20.25" customHeight="1" x14ac:dyDescent="0.2">
      <c r="A16" s="167"/>
      <c r="B16" s="50" t="s">
        <v>383</v>
      </c>
      <c r="C16" s="71" t="s">
        <v>80</v>
      </c>
    </row>
    <row r="17" spans="1:3" s="168" customFormat="1" ht="20.25" customHeight="1" x14ac:dyDescent="0.2">
      <c r="A17" s="169"/>
      <c r="B17" s="51" t="s">
        <v>384</v>
      </c>
      <c r="C17" s="177"/>
    </row>
    <row r="18" spans="1:3" s="168" customFormat="1" ht="20.25" customHeight="1" x14ac:dyDescent="0.2">
      <c r="A18" s="169"/>
      <c r="B18" s="51" t="s">
        <v>385</v>
      </c>
      <c r="C18" s="177"/>
    </row>
    <row r="19" spans="1:3" s="168" customFormat="1" ht="20.25" customHeight="1" x14ac:dyDescent="0.2">
      <c r="A19" s="169"/>
      <c r="B19" s="51" t="s">
        <v>386</v>
      </c>
      <c r="C19" s="178"/>
    </row>
    <row r="20" spans="1:3" s="168" customFormat="1" ht="20.25" customHeight="1" x14ac:dyDescent="0.2">
      <c r="A20" s="169"/>
      <c r="B20" s="51" t="s">
        <v>387</v>
      </c>
      <c r="C20" s="179"/>
    </row>
    <row r="21" spans="1:3" s="168" customFormat="1" ht="20.25" customHeight="1" x14ac:dyDescent="0.2">
      <c r="A21" s="169"/>
      <c r="B21" s="51" t="s">
        <v>388</v>
      </c>
      <c r="C21" s="178"/>
    </row>
    <row r="22" spans="1:3" s="168" customFormat="1" ht="20.25" customHeight="1" x14ac:dyDescent="0.2">
      <c r="A22" s="169"/>
      <c r="B22" s="51" t="s">
        <v>389</v>
      </c>
      <c r="C22" s="178"/>
    </row>
    <row r="23" spans="1:3" s="168" customFormat="1" ht="20.25" customHeight="1" x14ac:dyDescent="0.2">
      <c r="A23" s="169"/>
      <c r="B23" s="51" t="s">
        <v>390</v>
      </c>
      <c r="C23" s="38"/>
    </row>
    <row r="24" spans="1:3" s="168" customFormat="1" ht="20.25" customHeight="1" x14ac:dyDescent="0.2">
      <c r="A24" s="169"/>
      <c r="B24" s="51" t="s">
        <v>391</v>
      </c>
      <c r="C24" s="38"/>
    </row>
    <row r="25" spans="1:3" s="168" customFormat="1" ht="20.25" customHeight="1" x14ac:dyDescent="0.2">
      <c r="A25" s="169"/>
      <c r="B25" s="51" t="s">
        <v>392</v>
      </c>
      <c r="C25" s="38"/>
    </row>
    <row r="26" spans="1:3" s="168" customFormat="1" ht="20.25" customHeight="1" x14ac:dyDescent="0.2">
      <c r="A26" s="169"/>
      <c r="B26" s="52" t="s">
        <v>393</v>
      </c>
      <c r="C26" s="159"/>
    </row>
    <row r="27" spans="1:3" s="168" customFormat="1" ht="20.25" customHeight="1" x14ac:dyDescent="0.2">
      <c r="A27" s="169"/>
    </row>
    <row r="28" spans="1:3" s="168" customFormat="1" ht="20.25" customHeight="1" x14ac:dyDescent="0.2">
      <c r="A28" s="169"/>
      <c r="B28" s="50" t="s">
        <v>331</v>
      </c>
      <c r="C28" s="71" t="s">
        <v>80</v>
      </c>
    </row>
    <row r="29" spans="1:3" s="168" customFormat="1" ht="20.25" customHeight="1" x14ac:dyDescent="0.2">
      <c r="A29" s="169"/>
      <c r="B29" s="51" t="s">
        <v>394</v>
      </c>
      <c r="C29" s="178"/>
    </row>
    <row r="30" spans="1:3" s="168" customFormat="1" ht="20.25" customHeight="1" x14ac:dyDescent="0.2">
      <c r="A30" s="169"/>
      <c r="B30" s="52" t="s">
        <v>395</v>
      </c>
      <c r="C30" s="180"/>
    </row>
    <row r="31" spans="1:3" s="168" customFormat="1" ht="20.25" customHeight="1" x14ac:dyDescent="0.2">
      <c r="A31" s="169"/>
    </row>
    <row r="32" spans="1:3" s="168" customFormat="1" ht="20.25" customHeight="1" x14ac:dyDescent="0.2">
      <c r="A32" s="169"/>
      <c r="B32" s="153" t="s">
        <v>375</v>
      </c>
      <c r="C32" s="71" t="s">
        <v>80</v>
      </c>
    </row>
    <row r="33" spans="1:13" s="168" customFormat="1" ht="20.25" customHeight="1" x14ac:dyDescent="0.2">
      <c r="A33" s="169"/>
      <c r="B33" s="51" t="s">
        <v>376</v>
      </c>
      <c r="C33" s="38"/>
    </row>
    <row r="34" spans="1:13" s="168" customFormat="1" ht="20.25" customHeight="1" x14ac:dyDescent="0.2">
      <c r="A34" s="169"/>
      <c r="B34" s="51" t="s">
        <v>377</v>
      </c>
      <c r="C34" s="154"/>
    </row>
    <row r="35" spans="1:13" s="168" customFormat="1" ht="20.25" customHeight="1" x14ac:dyDescent="0.2">
      <c r="A35" s="169"/>
      <c r="B35" s="51" t="s">
        <v>378</v>
      </c>
      <c r="C35" s="154"/>
    </row>
    <row r="36" spans="1:13" s="168" customFormat="1" ht="20.25" customHeight="1" x14ac:dyDescent="0.2">
      <c r="A36" s="169"/>
      <c r="B36" s="51" t="s">
        <v>379</v>
      </c>
      <c r="C36" s="38"/>
    </row>
    <row r="37" spans="1:13" s="168" customFormat="1" ht="20.25" customHeight="1" x14ac:dyDescent="0.2">
      <c r="A37" s="169"/>
      <c r="B37" s="51" t="s">
        <v>624</v>
      </c>
      <c r="C37" s="164"/>
    </row>
    <row r="38" spans="1:13" s="168" customFormat="1" ht="20.25" customHeight="1" x14ac:dyDescent="0.2">
      <c r="A38" s="169"/>
      <c r="B38" s="52" t="s">
        <v>380</v>
      </c>
      <c r="C38" s="159"/>
    </row>
    <row r="39" spans="1:13" s="168" customFormat="1" ht="20.25" customHeight="1" x14ac:dyDescent="0.2">
      <c r="A39" s="169"/>
    </row>
    <row r="40" spans="1:13" s="168" customFormat="1" ht="20.25" customHeight="1" x14ac:dyDescent="0.2">
      <c r="A40" s="169"/>
    </row>
    <row r="41" spans="1:13" s="168" customFormat="1" ht="12.75" customHeight="1" x14ac:dyDescent="0.2">
      <c r="A41" s="170"/>
    </row>
    <row r="42" spans="1:13" s="165" customFormat="1" ht="20.25" customHeight="1" x14ac:dyDescent="0.2">
      <c r="A42" s="167"/>
    </row>
    <row r="43" spans="1:13" s="165" customFormat="1" ht="111" customHeight="1" x14ac:dyDescent="0.2">
      <c r="A43" s="171"/>
      <c r="M43" s="172"/>
    </row>
    <row r="44" spans="1:13" s="165" customFormat="1" ht="12.75" customHeight="1" x14ac:dyDescent="0.2">
      <c r="A44" s="171"/>
    </row>
    <row r="45" spans="1:13" s="165" customFormat="1" ht="12.75" customHeight="1" x14ac:dyDescent="0.2">
      <c r="A45" s="171"/>
    </row>
    <row r="54" spans="2:11" ht="12.75" customHeight="1" x14ac:dyDescent="0.2">
      <c r="B54" s="173"/>
      <c r="C54" s="168"/>
      <c r="D54" s="168"/>
      <c r="E54" s="168"/>
      <c r="F54" s="168"/>
      <c r="G54" s="168"/>
      <c r="H54" s="168"/>
      <c r="I54" s="168"/>
      <c r="J54" s="168"/>
      <c r="K54" s="168"/>
    </row>
    <row r="55" spans="2:11" ht="12.75" customHeight="1" x14ac:dyDescent="0.2">
      <c r="B55" s="175"/>
      <c r="C55" s="176"/>
      <c r="D55" s="176"/>
      <c r="E55" s="176"/>
      <c r="F55" s="176"/>
      <c r="G55" s="176"/>
      <c r="H55" s="176"/>
      <c r="I55" s="176"/>
      <c r="J55" s="176"/>
      <c r="K55" s="176"/>
    </row>
    <row r="87" spans="2:11" ht="12.75" customHeight="1" x14ac:dyDescent="0.2">
      <c r="B87" s="175"/>
      <c r="C87" s="176"/>
      <c r="D87" s="176"/>
      <c r="E87" s="176"/>
      <c r="F87" s="176"/>
      <c r="G87" s="176"/>
      <c r="H87" s="176"/>
      <c r="I87" s="176"/>
      <c r="J87" s="176"/>
      <c r="K87" s="176"/>
    </row>
    <row r="88" spans="2:11" ht="12.75" customHeight="1" x14ac:dyDescent="0.2">
      <c r="B88" s="176"/>
      <c r="C88" s="176"/>
      <c r="D88" s="176"/>
      <c r="E88" s="176"/>
      <c r="F88" s="176"/>
      <c r="G88" s="176"/>
      <c r="H88" s="176"/>
      <c r="I88" s="176"/>
      <c r="J88" s="176"/>
      <c r="K88" s="176"/>
    </row>
  </sheetData>
  <sheetProtection algorithmName="SHA-512" hashValue="R8vwMY9qvrNJIE4uWgOCRx476V456GLp0NXJEayc2PLiEpupTDSVp6gFuMLpCc+gW6tWSd2KXbvSJfW+3W+Sjg==" saltValue="YbsRdki6ca/Ug/DVRPvxXA==" spinCount="100000" sheet="1" selectLockedCells="1"/>
  <dataValidations count="1">
    <dataValidation allowBlank="1" showInputMessage="1" showErrorMessage="1" error="Enter a value between 0 and 1." sqref="C26" xr:uid="{263AD771-D8C4-4180-8B9C-2DD660578E3F}"/>
  </dataValidations>
  <printOptions horizontalCentered="1"/>
  <pageMargins left="0.7" right="0.7" top="0.75" bottom="0.75" header="0.3" footer="0.3"/>
  <pageSetup scale="34" orientation="portrait" r:id="rId1"/>
  <headerFooter alignWithMargins="0">
    <oddFooter>&amp;LSouthwestern Public Service Company&amp;CPage &amp;P of &amp;N&amp;RForm &amp;A</oddFooter>
  </headerFooter>
  <tableParts count="4">
    <tablePart r:id="rId2"/>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expression" priority="90" id="{54BA66A0-BB38-43D3-8110-E2F7FFB1BB46}">
            <xm:f>IF(OR('3. Project Information'!$C$24="Wind",'3. Project Information'!$C$37="Wind"),FALSE,TRUE)</xm:f>
            <x14:dxf>
              <font>
                <color theme="0" tint="-0.34998626667073579"/>
              </font>
              <fill>
                <patternFill>
                  <bgColor theme="0" tint="-0.34998626667073579"/>
                </patternFill>
              </fill>
            </x14:dxf>
          </x14:cfRule>
          <xm:sqref>C4:C14 C29:C30</xm:sqref>
        </x14:conditionalFormatting>
        <x14:conditionalFormatting xmlns:xm="http://schemas.microsoft.com/office/excel/2006/main">
          <x14:cfRule type="expression" priority="3" id="{F969ED82-3027-4451-B97A-E44A3680A2F2}">
            <xm:f>IF(OR('3. Project Information'!$C$24="Wind",'3. Project Information'!$C$37="Wind"),FALSE,TRUE)</xm:f>
            <x14:dxf>
              <font>
                <color theme="0" tint="-0.34998626667073579"/>
              </font>
              <fill>
                <patternFill>
                  <bgColor theme="0" tint="-0.34998626667073579"/>
                </patternFill>
              </fill>
            </x14:dxf>
          </x14:cfRule>
          <xm:sqref>C17:C26</xm:sqref>
        </x14:conditionalFormatting>
        <x14:conditionalFormatting xmlns:xm="http://schemas.microsoft.com/office/excel/2006/main">
          <x14:cfRule type="expression" priority="1" id="{94A869BF-E7F7-4270-AB4C-A10B1469508A}">
            <xm:f>IF(OR('3. Project Information'!$C$24="Wind",'3. Project Information'!$C$37="Wind"),FALSE,TRUE)</xm:f>
            <x14:dxf>
              <font>
                <color theme="0" tint="-0.34998626667073579"/>
              </font>
              <fill>
                <patternFill>
                  <bgColor theme="0" tint="-0.34998626667073579"/>
                </patternFill>
              </fill>
            </x14:dxf>
          </x14:cfRule>
          <xm:sqref>C33:C38</xm:sqref>
        </x14:conditionalFormatting>
      </x14:conditionalFormattings>
    </ext>
    <ext xmlns:x14="http://schemas.microsoft.com/office/spreadsheetml/2009/9/main" uri="{CCE6A557-97BC-4b89-ADB6-D9C93CAAB3DF}">
      <x14:dataValidations xmlns:xm="http://schemas.microsoft.com/office/excel/2006/main" count="5">
        <x14:dataValidation type="decimal" allowBlank="1" showInputMessage="1" showErrorMessage="1" error="Enter a positive whole number only." xr:uid="{3F432B85-987A-4AEF-BC06-C4936920CF8A}">
          <x14:formula1>
            <xm:f>'Input Ranges'!$I$3</xm:f>
          </x14:formula1>
          <x14:formula2>
            <xm:f>'Input Ranges'!$J$3</xm:f>
          </x14:formula2>
          <xm:sqref>C19 C29:C30 C21:C25 C33 C36</xm:sqref>
        </x14:dataValidation>
        <x14:dataValidation type="decimal" allowBlank="1" showInputMessage="1" showErrorMessage="1" error="Enter a positive whole number only." xr:uid="{482BBA87-F76F-9D47-9476-1D42CA6987BE}">
          <x14:formula1>
            <xm:f>'Input Ranges'!$I$4</xm:f>
          </x14:formula1>
          <x14:formula2>
            <xm:f>'Input Ranges'!$J$4</xm:f>
          </x14:formula2>
          <xm:sqref>C14</xm:sqref>
        </x14:dataValidation>
        <x14:dataValidation type="decimal" allowBlank="1" showInputMessage="1" showErrorMessage="1" error="Enter a value between 0 and 1." xr:uid="{601AEB04-DFCE-F543-8F5B-9EE8F252D11E}">
          <x14:formula1>
            <xm:f>'Input Ranges'!$I$3</xm:f>
          </x14:formula1>
          <x14:formula2>
            <xm:f>'Input Ranges'!$J$3</xm:f>
          </x14:formula2>
          <xm:sqref>C7:C8 C10 C12:C13</xm:sqref>
        </x14:dataValidation>
        <x14:dataValidation type="whole" operator="greaterThanOrEqual" allowBlank="1" showInputMessage="1" showErrorMessage="1" error="Enter a positive value only." xr:uid="{4DE7970E-DA4E-4D0B-A5BD-E793277E8202}">
          <x14:formula1>
            <xm:f>'Input Ranges'!I5</xm:f>
          </x14:formula1>
          <xm:sqref>C20</xm:sqref>
        </x14:dataValidation>
        <x14:dataValidation type="decimal" allowBlank="1" showInputMessage="1" showErrorMessage="1" xr:uid="{298DF94C-5652-DB45-B293-166D571DF810}">
          <x14:formula1>
            <xm:f>'Input Ranges'!I4</xm:f>
          </x14:formula1>
          <x14:formula2>
            <xm:f>'Input Ranges'!J4</xm:f>
          </x14:formula2>
          <xm:sqref>C37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CAFC6-FA47-1E4C-8A7C-F9D37A0BFF63}">
  <sheetPr codeName="Sheet10">
    <tabColor theme="3" tint="0.59999389629810485"/>
    <pageSetUpPr autoPageBreaks="0" fitToPage="1"/>
  </sheetPr>
  <dimension ref="A1:N131"/>
  <sheetViews>
    <sheetView showGridLines="0" showOutlineSymbols="0" zoomScaleNormal="100" workbookViewId="0">
      <selection activeCell="C23" sqref="C23"/>
    </sheetView>
  </sheetViews>
  <sheetFormatPr baseColWidth="10" defaultColWidth="11" defaultRowHeight="15" customHeight="1" x14ac:dyDescent="0.15"/>
  <cols>
    <col min="1" max="1" width="5.19921875" style="182" customWidth="1"/>
    <col min="2" max="2" width="82.796875" style="181" customWidth="1"/>
    <col min="3" max="3" width="49.796875" style="181" customWidth="1"/>
    <col min="4" max="4" width="30" style="181" customWidth="1"/>
    <col min="5" max="5" width="5.19921875" style="181" customWidth="1"/>
    <col min="6" max="16384" width="11" style="181"/>
  </cols>
  <sheetData>
    <row r="1" spans="1:14" s="60" customFormat="1" ht="25.5" customHeight="1" x14ac:dyDescent="0.2">
      <c r="A1" s="65"/>
      <c r="B1" s="18" t="s">
        <v>396</v>
      </c>
      <c r="C1" s="47"/>
      <c r="D1" s="66"/>
      <c r="E1" s="66"/>
      <c r="F1" s="66"/>
      <c r="G1" s="66"/>
      <c r="H1" s="66"/>
      <c r="I1" s="66"/>
      <c r="J1" s="66"/>
      <c r="K1" s="66"/>
      <c r="L1" s="66"/>
      <c r="M1" s="66"/>
      <c r="N1" s="142"/>
    </row>
    <row r="2" spans="1:14" s="60" customFormat="1" ht="25.5" customHeight="1" x14ac:dyDescent="0.2">
      <c r="A2" s="65"/>
      <c r="B2" s="98"/>
      <c r="C2" s="66"/>
      <c r="D2" s="66"/>
      <c r="E2" s="66"/>
      <c r="F2" s="66"/>
      <c r="G2" s="66"/>
      <c r="H2" s="66"/>
      <c r="I2" s="66"/>
      <c r="J2" s="66"/>
      <c r="K2" s="66"/>
      <c r="L2" s="66"/>
      <c r="M2" s="66"/>
      <c r="N2" s="142"/>
    </row>
    <row r="3" spans="1:14" s="145" customFormat="1" ht="20.25" customHeight="1" x14ac:dyDescent="0.2">
      <c r="A3" s="83"/>
      <c r="B3" s="50" t="s">
        <v>397</v>
      </c>
      <c r="C3" s="71" t="s">
        <v>80</v>
      </c>
    </row>
    <row r="4" spans="1:14" s="145" customFormat="1" ht="20.25" customHeight="1" x14ac:dyDescent="0.2">
      <c r="A4" s="77"/>
      <c r="B4" s="51" t="s">
        <v>272</v>
      </c>
      <c r="C4" s="332" t="str">
        <f>IF('3. Project Information'!C24="Battery Energy Storage","Primary",IF('3. Project Information'!C37="Battery Energy Storage","Secondary",""))</f>
        <v/>
      </c>
      <c r="D4" s="144"/>
    </row>
    <row r="5" spans="1:14" s="145" customFormat="1" ht="16" x14ac:dyDescent="0.2">
      <c r="A5" s="77"/>
      <c r="B5" s="54" t="s">
        <v>118</v>
      </c>
      <c r="C5" s="333" t="str" cm="1">
        <f t="array" ref="C5">IFERROR(INDEX('3. Project Information'!$C$24:$C$47,MATCH("Battery Energy Storage",'3. Project Information'!$C$24:$C$47,0)+1),"")</f>
        <v/>
      </c>
      <c r="D5" s="144"/>
    </row>
    <row r="6" spans="1:14" s="145" customFormat="1" ht="16" x14ac:dyDescent="0.2">
      <c r="A6" s="77"/>
      <c r="B6" s="54" t="s">
        <v>119</v>
      </c>
      <c r="C6" s="166" t="str" cm="1">
        <f t="array" ref="C6">IFERROR(INDEX('3. Project Information'!$C$24:$C$47,MATCH("Battery Energy Storage",'3. Project Information'!$C$24:$C$47,0)+2),"")</f>
        <v/>
      </c>
      <c r="D6" s="144"/>
    </row>
    <row r="7" spans="1:14" s="145" customFormat="1" ht="20.25" customHeight="1" x14ac:dyDescent="0.2">
      <c r="A7" s="77"/>
      <c r="B7" s="51" t="s">
        <v>398</v>
      </c>
      <c r="C7" s="191"/>
      <c r="D7" s="144"/>
    </row>
    <row r="8" spans="1:14" s="145" customFormat="1" ht="20.25" customHeight="1" x14ac:dyDescent="0.2">
      <c r="A8" s="77"/>
      <c r="B8" s="51" t="s">
        <v>399</v>
      </c>
      <c r="C8" s="178"/>
      <c r="D8" s="144"/>
    </row>
    <row r="9" spans="1:14" s="145" customFormat="1" ht="16" x14ac:dyDescent="0.2">
      <c r="A9" s="77"/>
      <c r="B9" s="51" t="s">
        <v>400</v>
      </c>
      <c r="C9" s="191"/>
      <c r="D9" s="144"/>
    </row>
    <row r="10" spans="1:14" s="145" customFormat="1" ht="16" x14ac:dyDescent="0.2">
      <c r="A10" s="77"/>
      <c r="B10" s="51" t="s">
        <v>401</v>
      </c>
      <c r="C10" s="90"/>
      <c r="D10" s="144"/>
    </row>
    <row r="11" spans="1:14" s="145" customFormat="1" ht="16" x14ac:dyDescent="0.2">
      <c r="A11" s="77"/>
      <c r="B11" s="51" t="s">
        <v>402</v>
      </c>
      <c r="C11" s="191"/>
      <c r="D11" s="144"/>
    </row>
    <row r="12" spans="1:14" s="145" customFormat="1" ht="16" x14ac:dyDescent="0.2">
      <c r="A12" s="77"/>
      <c r="B12" s="51" t="s">
        <v>403</v>
      </c>
      <c r="C12" s="178"/>
      <c r="D12" s="144"/>
    </row>
    <row r="13" spans="1:14" s="145" customFormat="1" ht="20.25" customHeight="1" x14ac:dyDescent="0.2">
      <c r="A13" s="77"/>
      <c r="B13" s="51" t="s">
        <v>404</v>
      </c>
      <c r="C13" s="178"/>
      <c r="D13" s="144"/>
    </row>
    <row r="14" spans="1:14" s="145" customFormat="1" ht="21" customHeight="1" x14ac:dyDescent="0.2">
      <c r="A14" s="77"/>
      <c r="B14" s="51" t="s">
        <v>405</v>
      </c>
      <c r="C14" s="178"/>
    </row>
    <row r="15" spans="1:14" s="145" customFormat="1" ht="20.25" customHeight="1" x14ac:dyDescent="0.2">
      <c r="A15" s="77"/>
      <c r="B15" s="51" t="s">
        <v>406</v>
      </c>
      <c r="C15" s="178"/>
      <c r="D15" s="109"/>
    </row>
    <row r="16" spans="1:14" s="145" customFormat="1" ht="20.25" customHeight="1" x14ac:dyDescent="0.2">
      <c r="A16" s="77"/>
      <c r="B16" s="51" t="s">
        <v>407</v>
      </c>
      <c r="C16" s="178"/>
      <c r="D16" s="109"/>
    </row>
    <row r="17" spans="1:5" s="145" customFormat="1" ht="20.25" customHeight="1" x14ac:dyDescent="0.2">
      <c r="A17" s="77"/>
      <c r="B17" s="51" t="s">
        <v>408</v>
      </c>
      <c r="C17" s="326"/>
      <c r="D17" s="109"/>
    </row>
    <row r="18" spans="1:5" s="145" customFormat="1" ht="20.25" customHeight="1" x14ac:dyDescent="0.2">
      <c r="A18" s="77"/>
      <c r="B18" s="51" t="s">
        <v>409</v>
      </c>
      <c r="C18" s="178"/>
      <c r="D18" s="109"/>
    </row>
    <row r="19" spans="1:5" s="145" customFormat="1" ht="20.25" customHeight="1" x14ac:dyDescent="0.2">
      <c r="A19" s="77"/>
      <c r="B19" s="52" t="s">
        <v>342</v>
      </c>
      <c r="C19" s="180"/>
      <c r="D19" s="109"/>
    </row>
    <row r="20" spans="1:5" s="145" customFormat="1" ht="20.25" customHeight="1" x14ac:dyDescent="0.2">
      <c r="A20" s="77"/>
      <c r="D20" s="144"/>
    </row>
    <row r="21" spans="1:5" s="145" customFormat="1" ht="20.25" customHeight="1" x14ac:dyDescent="0.2">
      <c r="A21" s="77"/>
      <c r="B21" s="50" t="s">
        <v>410</v>
      </c>
      <c r="C21" s="71" t="s">
        <v>80</v>
      </c>
      <c r="D21" s="144"/>
    </row>
    <row r="22" spans="1:5" s="145" customFormat="1" ht="16" customHeight="1" x14ac:dyDescent="0.2">
      <c r="A22" s="77"/>
      <c r="B22" s="51" t="s">
        <v>411</v>
      </c>
      <c r="C22" s="177"/>
      <c r="D22" s="144"/>
    </row>
    <row r="23" spans="1:5" s="60" customFormat="1" ht="20.25" customHeight="1" x14ac:dyDescent="0.2">
      <c r="A23" s="83"/>
      <c r="B23" s="51" t="s">
        <v>412</v>
      </c>
      <c r="C23" s="177"/>
      <c r="D23" s="144"/>
    </row>
    <row r="24" spans="1:5" s="145" customFormat="1" ht="20.25" customHeight="1" x14ac:dyDescent="0.2">
      <c r="A24" s="77"/>
      <c r="B24" s="51" t="s">
        <v>413</v>
      </c>
      <c r="C24" s="177"/>
      <c r="D24" s="144"/>
    </row>
    <row r="25" spans="1:5" s="145" customFormat="1" ht="20.25" customHeight="1" x14ac:dyDescent="0.2">
      <c r="A25" s="77"/>
      <c r="B25" s="51" t="s">
        <v>414</v>
      </c>
      <c r="C25" s="177"/>
      <c r="D25" s="144"/>
      <c r="E25" s="144"/>
    </row>
    <row r="26" spans="1:5" s="145" customFormat="1" ht="20.25" customHeight="1" x14ac:dyDescent="0.2">
      <c r="A26" s="77"/>
      <c r="B26" s="51" t="s">
        <v>415</v>
      </c>
      <c r="C26" s="178"/>
      <c r="D26" s="144"/>
      <c r="E26" s="144"/>
    </row>
    <row r="27" spans="1:5" s="145" customFormat="1" ht="20.25" customHeight="1" x14ac:dyDescent="0.2">
      <c r="A27" s="77"/>
      <c r="B27" s="51" t="s">
        <v>416</v>
      </c>
      <c r="C27" s="178"/>
      <c r="D27" s="144"/>
      <c r="E27" s="144"/>
    </row>
    <row r="28" spans="1:5" s="145" customFormat="1" ht="20.25" customHeight="1" x14ac:dyDescent="0.2">
      <c r="A28" s="77"/>
      <c r="B28" s="51" t="s">
        <v>417</v>
      </c>
      <c r="C28" s="177"/>
      <c r="D28" s="168"/>
      <c r="E28" s="144"/>
    </row>
    <row r="29" spans="1:5" s="145" customFormat="1" ht="20.25" customHeight="1" x14ac:dyDescent="0.2">
      <c r="A29" s="77"/>
      <c r="B29" s="51" t="s">
        <v>418</v>
      </c>
      <c r="C29" s="177"/>
      <c r="D29" s="168"/>
      <c r="E29" s="144"/>
    </row>
    <row r="30" spans="1:5" s="145" customFormat="1" ht="20.25" customHeight="1" x14ac:dyDescent="0.2">
      <c r="A30" s="77"/>
      <c r="B30" s="51" t="s">
        <v>419</v>
      </c>
      <c r="C30" s="177"/>
      <c r="E30" s="144"/>
    </row>
    <row r="31" spans="1:5" s="145" customFormat="1" ht="16.5" customHeight="1" x14ac:dyDescent="0.2">
      <c r="A31" s="77"/>
      <c r="B31" s="51" t="s">
        <v>420</v>
      </c>
      <c r="C31" s="191"/>
      <c r="D31" s="144"/>
      <c r="E31" s="144"/>
    </row>
    <row r="32" spans="1:5" s="145" customFormat="1" ht="16.5" customHeight="1" x14ac:dyDescent="0.2">
      <c r="A32" s="77"/>
      <c r="B32" s="51" t="s">
        <v>421</v>
      </c>
      <c r="C32" s="90"/>
      <c r="D32" s="144"/>
      <c r="E32" s="144"/>
    </row>
    <row r="33" spans="1:5" s="145" customFormat="1" ht="16.5" customHeight="1" x14ac:dyDescent="0.2">
      <c r="A33" s="77"/>
      <c r="B33" s="51" t="s">
        <v>422</v>
      </c>
      <c r="C33" s="90"/>
      <c r="D33" s="144"/>
      <c r="E33" s="144"/>
    </row>
    <row r="34" spans="1:5" s="145" customFormat="1" ht="16.5" customHeight="1" x14ac:dyDescent="0.2">
      <c r="A34" s="77"/>
      <c r="B34" s="51" t="s">
        <v>423</v>
      </c>
      <c r="C34" s="90"/>
      <c r="D34" s="144"/>
      <c r="E34" s="144"/>
    </row>
    <row r="35" spans="1:5" s="145" customFormat="1" ht="16.5" customHeight="1" x14ac:dyDescent="0.2">
      <c r="A35" s="77"/>
      <c r="B35" s="51" t="s">
        <v>657</v>
      </c>
      <c r="C35" s="90"/>
      <c r="D35" s="144"/>
      <c r="E35" s="144"/>
    </row>
    <row r="36" spans="1:5" s="145" customFormat="1" ht="16.5" customHeight="1" x14ac:dyDescent="0.2">
      <c r="A36" s="77"/>
      <c r="B36" s="51" t="s">
        <v>656</v>
      </c>
      <c r="C36" s="90"/>
      <c r="D36" s="144"/>
      <c r="E36" s="144"/>
    </row>
    <row r="37" spans="1:5" s="145" customFormat="1" ht="16.5" customHeight="1" x14ac:dyDescent="0.2">
      <c r="A37" s="77"/>
      <c r="B37" s="51" t="s">
        <v>424</v>
      </c>
      <c r="C37" s="90"/>
      <c r="D37" s="144"/>
      <c r="E37" s="144"/>
    </row>
    <row r="38" spans="1:5" s="145" customFormat="1" ht="16.5" customHeight="1" x14ac:dyDescent="0.2">
      <c r="A38" s="77"/>
      <c r="B38" s="51" t="s">
        <v>425</v>
      </c>
      <c r="C38" s="192"/>
      <c r="D38" s="144"/>
      <c r="E38" s="144"/>
    </row>
    <row r="39" spans="1:5" s="145" customFormat="1" ht="16.5" customHeight="1" x14ac:dyDescent="0.2">
      <c r="A39" s="77"/>
      <c r="B39" s="79" t="s">
        <v>703</v>
      </c>
      <c r="C39" s="90"/>
      <c r="D39" s="144"/>
      <c r="E39" s="144"/>
    </row>
    <row r="40" spans="1:5" s="145" customFormat="1" ht="16.5" customHeight="1" x14ac:dyDescent="0.2">
      <c r="A40" s="77"/>
      <c r="B40" s="51" t="s">
        <v>704</v>
      </c>
      <c r="C40" s="90"/>
      <c r="D40" s="144"/>
      <c r="E40" s="144"/>
    </row>
    <row r="41" spans="1:5" s="145" customFormat="1" ht="16.5" customHeight="1" x14ac:dyDescent="0.2">
      <c r="A41" s="77"/>
      <c r="B41" s="52" t="s">
        <v>426</v>
      </c>
      <c r="C41" s="180"/>
      <c r="D41" s="144"/>
      <c r="E41" s="144"/>
    </row>
    <row r="42" spans="1:5" s="145" customFormat="1" ht="20.25" customHeight="1" x14ac:dyDescent="0.2">
      <c r="A42" s="83"/>
      <c r="D42" s="144"/>
    </row>
    <row r="43" spans="1:5" s="145" customFormat="1" ht="20.25" customHeight="1" x14ac:dyDescent="0.2">
      <c r="A43" s="77"/>
      <c r="B43" s="50" t="s">
        <v>427</v>
      </c>
      <c r="C43" s="71" t="s">
        <v>80</v>
      </c>
      <c r="D43" s="143"/>
      <c r="E43" s="144"/>
    </row>
    <row r="44" spans="1:5" s="145" customFormat="1" ht="20.25" customHeight="1" x14ac:dyDescent="0.2">
      <c r="A44" s="77"/>
      <c r="B44" s="51" t="s">
        <v>428</v>
      </c>
      <c r="C44" s="177"/>
      <c r="D44" s="144"/>
      <c r="E44" s="144"/>
    </row>
    <row r="45" spans="1:5" s="145" customFormat="1" ht="20.25" customHeight="1" x14ac:dyDescent="0.2">
      <c r="A45" s="77"/>
      <c r="B45" s="51" t="s">
        <v>429</v>
      </c>
      <c r="C45" s="177"/>
      <c r="D45" s="144"/>
      <c r="E45" s="144"/>
    </row>
    <row r="46" spans="1:5" s="145" customFormat="1" ht="20.25" customHeight="1" x14ac:dyDescent="0.2">
      <c r="A46" s="77"/>
      <c r="B46" s="51" t="s">
        <v>430</v>
      </c>
      <c r="C46" s="178"/>
      <c r="E46" s="144"/>
    </row>
    <row r="47" spans="1:5" s="145" customFormat="1" ht="20.25" customHeight="1" x14ac:dyDescent="0.2">
      <c r="A47" s="77"/>
      <c r="B47" s="51" t="s">
        <v>431</v>
      </c>
      <c r="C47" s="161"/>
      <c r="E47" s="144"/>
    </row>
    <row r="48" spans="1:5" s="145" customFormat="1" ht="30.75" customHeight="1" x14ac:dyDescent="0.2">
      <c r="A48" s="77"/>
      <c r="B48" s="51" t="s">
        <v>432</v>
      </c>
      <c r="C48" s="177"/>
      <c r="E48" s="144"/>
    </row>
    <row r="49" spans="1:5" s="145" customFormat="1" ht="20.25" customHeight="1" x14ac:dyDescent="0.2">
      <c r="A49" s="77"/>
      <c r="B49" s="51" t="s">
        <v>433</v>
      </c>
      <c r="C49" s="178"/>
      <c r="E49" s="144"/>
    </row>
    <row r="50" spans="1:5" s="145" customFormat="1" ht="19.5" customHeight="1" x14ac:dyDescent="0.2">
      <c r="A50" s="77"/>
      <c r="B50" s="51" t="s">
        <v>434</v>
      </c>
      <c r="C50" s="178"/>
      <c r="E50" s="144"/>
    </row>
    <row r="51" spans="1:5" s="145" customFormat="1" ht="19.5" customHeight="1" x14ac:dyDescent="0.2">
      <c r="A51" s="77"/>
      <c r="B51" s="51" t="s">
        <v>658</v>
      </c>
      <c r="C51" s="326"/>
      <c r="E51" s="144"/>
    </row>
    <row r="52" spans="1:5" s="145" customFormat="1" ht="20.25" customHeight="1" x14ac:dyDescent="0.2">
      <c r="A52" s="83"/>
      <c r="B52" s="51" t="s">
        <v>659</v>
      </c>
      <c r="C52" s="326"/>
    </row>
    <row r="53" spans="1:5" s="145" customFormat="1" ht="27" customHeight="1" x14ac:dyDescent="0.2">
      <c r="A53" s="83"/>
      <c r="B53" s="51" t="s">
        <v>435</v>
      </c>
      <c r="C53" s="90"/>
    </row>
    <row r="54" spans="1:5" s="145" customFormat="1" ht="20.25" customHeight="1" x14ac:dyDescent="0.2">
      <c r="A54" s="77"/>
      <c r="B54" s="51" t="s">
        <v>436</v>
      </c>
      <c r="C54" s="177"/>
      <c r="E54" s="144"/>
    </row>
    <row r="55" spans="1:5" s="145" customFormat="1" ht="20.25" customHeight="1" x14ac:dyDescent="0.2">
      <c r="A55" s="77"/>
      <c r="B55" s="51" t="s">
        <v>437</v>
      </c>
      <c r="C55" s="177"/>
      <c r="E55" s="144"/>
    </row>
    <row r="56" spans="1:5" s="145" customFormat="1" ht="20.25" customHeight="1" x14ac:dyDescent="0.2">
      <c r="A56" s="77"/>
      <c r="B56" s="51" t="s">
        <v>438</v>
      </c>
      <c r="C56" s="177"/>
      <c r="E56" s="144"/>
    </row>
    <row r="57" spans="1:5" s="60" customFormat="1" ht="17.25" customHeight="1" x14ac:dyDescent="0.15">
      <c r="A57" s="83"/>
      <c r="B57" s="51" t="s">
        <v>439</v>
      </c>
      <c r="C57" s="178"/>
      <c r="E57" s="181"/>
    </row>
    <row r="58" spans="1:5" s="60" customFormat="1" ht="17" customHeight="1" x14ac:dyDescent="0.15">
      <c r="A58" s="182"/>
      <c r="B58" s="51" t="s">
        <v>440</v>
      </c>
      <c r="C58" s="178"/>
      <c r="E58" s="181"/>
    </row>
    <row r="59" spans="1:5" s="60" customFormat="1" ht="20.25" customHeight="1" x14ac:dyDescent="0.15">
      <c r="A59" s="182"/>
      <c r="B59" s="52" t="s">
        <v>441</v>
      </c>
      <c r="C59" s="193"/>
      <c r="D59" s="149"/>
      <c r="E59" s="181"/>
    </row>
    <row r="60" spans="1:5" s="60" customFormat="1" ht="20.25" customHeight="1" x14ac:dyDescent="0.15">
      <c r="A60" s="182"/>
      <c r="B60"/>
      <c r="C60"/>
      <c r="D60" s="149"/>
      <c r="E60" s="181"/>
    </row>
    <row r="61" spans="1:5" s="60" customFormat="1" ht="20.25" customHeight="1" x14ac:dyDescent="0.15">
      <c r="A61" s="182"/>
      <c r="B61" s="153" t="s">
        <v>375</v>
      </c>
      <c r="C61" s="71" t="s">
        <v>80</v>
      </c>
      <c r="D61" s="149"/>
      <c r="E61" s="181"/>
    </row>
    <row r="62" spans="1:5" s="60" customFormat="1" ht="20.25" customHeight="1" x14ac:dyDescent="0.15">
      <c r="A62" s="182"/>
      <c r="B62" s="51" t="s">
        <v>376</v>
      </c>
      <c r="C62" s="178"/>
      <c r="D62" s="149"/>
      <c r="E62" s="181"/>
    </row>
    <row r="63" spans="1:5" s="60" customFormat="1" ht="20.25" customHeight="1" x14ac:dyDescent="0.15">
      <c r="A63" s="182"/>
      <c r="B63" s="51" t="s">
        <v>377</v>
      </c>
      <c r="C63" s="177"/>
      <c r="D63" s="181"/>
      <c r="E63" s="181"/>
    </row>
    <row r="64" spans="1:5" s="60" customFormat="1" ht="20.25" customHeight="1" x14ac:dyDescent="0.15">
      <c r="A64" s="182"/>
      <c r="B64" s="51" t="s">
        <v>378</v>
      </c>
      <c r="C64" s="177"/>
      <c r="D64" s="149"/>
      <c r="E64" s="181"/>
    </row>
    <row r="65" spans="1:5" s="60" customFormat="1" ht="20.25" customHeight="1" x14ac:dyDescent="0.15">
      <c r="A65" s="182"/>
      <c r="B65" s="51" t="s">
        <v>379</v>
      </c>
      <c r="C65" s="178"/>
      <c r="D65" s="149"/>
      <c r="E65" s="181"/>
    </row>
    <row r="66" spans="1:5" s="60" customFormat="1" ht="20.25" customHeight="1" x14ac:dyDescent="0.15">
      <c r="A66" s="182"/>
      <c r="B66" s="51" t="s">
        <v>624</v>
      </c>
      <c r="C66" s="194"/>
      <c r="D66" s="149"/>
      <c r="E66" s="181"/>
    </row>
    <row r="67" spans="1:5" s="60" customFormat="1" ht="20.25" customHeight="1" x14ac:dyDescent="0.15">
      <c r="A67" s="182"/>
      <c r="B67" s="52" t="s">
        <v>380</v>
      </c>
      <c r="C67" s="193"/>
      <c r="D67" s="149"/>
      <c r="E67" s="181"/>
    </row>
    <row r="68" spans="1:5" s="60" customFormat="1" ht="12.75" customHeight="1" x14ac:dyDescent="0.2">
      <c r="A68" s="182"/>
      <c r="B68" s="183"/>
      <c r="C68" s="184"/>
      <c r="D68" s="109"/>
      <c r="E68" s="181"/>
    </row>
    <row r="69" spans="1:5" s="60" customFormat="1" ht="20.25" customHeight="1" x14ac:dyDescent="0.2">
      <c r="A69" s="83"/>
      <c r="D69" s="143"/>
      <c r="E69" s="181"/>
    </row>
    <row r="70" spans="1:5" s="60" customFormat="1" ht="20.25" customHeight="1" x14ac:dyDescent="0.2">
      <c r="A70" s="83"/>
      <c r="D70" s="143"/>
      <c r="E70" s="181"/>
    </row>
    <row r="71" spans="1:5" s="60" customFormat="1" ht="20.25" customHeight="1" x14ac:dyDescent="0.15">
      <c r="A71" s="182"/>
      <c r="D71" s="181"/>
      <c r="E71" s="181"/>
    </row>
    <row r="72" spans="1:5" s="60" customFormat="1" ht="20.25" customHeight="1" x14ac:dyDescent="0.15">
      <c r="A72" s="182"/>
      <c r="D72" s="149"/>
      <c r="E72" s="181"/>
    </row>
    <row r="73" spans="1:5" s="60" customFormat="1" ht="20.25" customHeight="1" x14ac:dyDescent="0.15">
      <c r="A73" s="182"/>
      <c r="D73" s="149"/>
      <c r="E73" s="181"/>
    </row>
    <row r="74" spans="1:5" s="60" customFormat="1" ht="20.25" customHeight="1" x14ac:dyDescent="0.15">
      <c r="A74" s="182"/>
      <c r="D74" s="149"/>
      <c r="E74" s="181"/>
    </row>
    <row r="75" spans="1:5" s="60" customFormat="1" ht="20.25" customHeight="1" x14ac:dyDescent="0.15">
      <c r="A75" s="182"/>
      <c r="D75" s="149"/>
      <c r="E75" s="181"/>
    </row>
    <row r="76" spans="1:5" s="60" customFormat="1" ht="20.25" customHeight="1" x14ac:dyDescent="0.15">
      <c r="A76" s="182"/>
      <c r="D76" s="181"/>
      <c r="E76" s="181"/>
    </row>
    <row r="77" spans="1:5" s="60" customFormat="1" ht="20.25" customHeight="1" x14ac:dyDescent="0.15">
      <c r="A77" s="182"/>
      <c r="D77" s="149"/>
      <c r="E77" s="181"/>
    </row>
    <row r="78" spans="1:5" s="60" customFormat="1" ht="20.25" customHeight="1" x14ac:dyDescent="0.15">
      <c r="A78" s="182"/>
      <c r="D78" s="149"/>
      <c r="E78" s="181"/>
    </row>
    <row r="79" spans="1:5" s="60" customFormat="1" ht="20.25" customHeight="1" x14ac:dyDescent="0.15">
      <c r="A79" s="182"/>
      <c r="D79" s="149"/>
      <c r="E79" s="181"/>
    </row>
    <row r="80" spans="1:5" s="60" customFormat="1" ht="20.25" customHeight="1" x14ac:dyDescent="0.15">
      <c r="A80" s="182"/>
      <c r="D80" s="149"/>
      <c r="E80" s="181"/>
    </row>
    <row r="81" spans="1:7" s="60" customFormat="1" ht="19.5" customHeight="1" x14ac:dyDescent="0.15">
      <c r="A81" s="182"/>
      <c r="D81" s="149"/>
      <c r="E81" s="181"/>
    </row>
    <row r="82" spans="1:7" s="60" customFormat="1" ht="12.75" customHeight="1" x14ac:dyDescent="0.15">
      <c r="A82" s="182"/>
      <c r="D82" s="181"/>
      <c r="E82" s="181"/>
    </row>
    <row r="83" spans="1:7" s="60" customFormat="1" ht="19.5" customHeight="1" x14ac:dyDescent="0.15">
      <c r="A83" s="83"/>
      <c r="D83" s="181"/>
      <c r="E83" s="181"/>
    </row>
    <row r="84" spans="1:7" s="60" customFormat="1" ht="20.25" customHeight="1" x14ac:dyDescent="0.2">
      <c r="A84" s="83"/>
      <c r="D84" s="143"/>
      <c r="E84" s="181"/>
    </row>
    <row r="85" spans="1:7" s="60" customFormat="1" ht="19.5" customHeight="1" x14ac:dyDescent="0.2">
      <c r="A85" s="185"/>
      <c r="D85" s="149"/>
      <c r="E85" s="181"/>
    </row>
    <row r="86" spans="1:7" s="60" customFormat="1" ht="19.5" customHeight="1" x14ac:dyDescent="0.2">
      <c r="A86" s="185"/>
      <c r="D86" s="149"/>
      <c r="E86" s="181"/>
    </row>
    <row r="87" spans="1:7" s="60" customFormat="1" ht="19.5" customHeight="1" x14ac:dyDescent="0.2">
      <c r="A87" s="185"/>
      <c r="D87" s="149"/>
      <c r="E87" s="181"/>
    </row>
    <row r="88" spans="1:7" s="60" customFormat="1" ht="19.5" customHeight="1" x14ac:dyDescent="0.2">
      <c r="A88" s="185"/>
      <c r="D88" s="149"/>
      <c r="E88" s="181"/>
    </row>
    <row r="89" spans="1:7" s="60" customFormat="1" ht="12.75" customHeight="1" x14ac:dyDescent="0.15">
      <c r="A89" s="182"/>
      <c r="D89" s="181"/>
      <c r="E89" s="181"/>
    </row>
    <row r="90" spans="1:7" s="60" customFormat="1" ht="19.5" customHeight="1" x14ac:dyDescent="0.15">
      <c r="A90" s="83"/>
      <c r="D90" s="181"/>
      <c r="E90" s="181"/>
    </row>
    <row r="91" spans="1:7" s="60" customFormat="1" ht="20.25" customHeight="1" x14ac:dyDescent="0.2">
      <c r="A91" s="83"/>
      <c r="D91" s="143"/>
      <c r="E91" s="181"/>
    </row>
    <row r="92" spans="1:7" s="60" customFormat="1" ht="19.5" customHeight="1" x14ac:dyDescent="0.2">
      <c r="A92" s="185"/>
      <c r="D92" s="181"/>
      <c r="E92" s="181"/>
    </row>
    <row r="93" spans="1:7" s="60" customFormat="1" ht="19.5" customHeight="1" x14ac:dyDescent="0.2">
      <c r="A93" s="185"/>
      <c r="D93" s="181"/>
      <c r="E93" s="181"/>
    </row>
    <row r="94" spans="1:7" s="60" customFormat="1" ht="19.5" customHeight="1" x14ac:dyDescent="0.2">
      <c r="A94" s="185"/>
      <c r="D94" s="181"/>
      <c r="E94" s="181"/>
    </row>
    <row r="95" spans="1:7" s="60" customFormat="1" ht="12.75" customHeight="1" x14ac:dyDescent="0.15">
      <c r="A95" s="182"/>
      <c r="B95" s="186"/>
      <c r="C95" s="181"/>
      <c r="D95" s="181"/>
      <c r="E95" s="181"/>
      <c r="G95" s="187"/>
    </row>
    <row r="96" spans="1:7" s="60" customFormat="1" ht="20.25" customHeight="1" x14ac:dyDescent="0.15">
      <c r="A96" s="83"/>
      <c r="E96" s="181"/>
    </row>
    <row r="97" spans="1:5" s="60" customFormat="1" ht="13" x14ac:dyDescent="0.15">
      <c r="A97" s="182"/>
      <c r="E97" s="181"/>
    </row>
    <row r="98" spans="1:5" ht="12.75" customHeight="1" x14ac:dyDescent="0.15"/>
    <row r="99" spans="1:5" ht="19.5" customHeight="1" x14ac:dyDescent="0.15">
      <c r="A99" s="83"/>
    </row>
    <row r="100" spans="1:5" ht="13" x14ac:dyDescent="0.15"/>
    <row r="101" spans="1:5" ht="13" x14ac:dyDescent="0.15"/>
    <row r="102" spans="1:5" ht="13" x14ac:dyDescent="0.15"/>
    <row r="103" spans="1:5" ht="13" x14ac:dyDescent="0.15"/>
    <row r="104" spans="1:5" ht="13" x14ac:dyDescent="0.15"/>
    <row r="105" spans="1:5" ht="13" x14ac:dyDescent="0.15">
      <c r="A105" s="188"/>
    </row>
    <row r="106" spans="1:5" ht="13" x14ac:dyDescent="0.15"/>
    <row r="107" spans="1:5" ht="13" x14ac:dyDescent="0.15"/>
    <row r="108" spans="1:5" ht="13" x14ac:dyDescent="0.15"/>
    <row r="109" spans="1:5" ht="13" x14ac:dyDescent="0.15">
      <c r="A109" s="189"/>
    </row>
    <row r="110" spans="1:5" ht="13" x14ac:dyDescent="0.15"/>
    <row r="111" spans="1:5" ht="13" x14ac:dyDescent="0.15"/>
    <row r="112" spans="1:5" ht="13" x14ac:dyDescent="0.15"/>
    <row r="113" spans="2:2" ht="13" x14ac:dyDescent="0.15"/>
    <row r="114" spans="2:2" ht="13" x14ac:dyDescent="0.15"/>
    <row r="115" spans="2:2" ht="13" x14ac:dyDescent="0.15"/>
    <row r="116" spans="2:2" ht="13" x14ac:dyDescent="0.15"/>
    <row r="117" spans="2:2" ht="13" x14ac:dyDescent="0.15"/>
    <row r="118" spans="2:2" ht="13" x14ac:dyDescent="0.15"/>
    <row r="119" spans="2:2" ht="13" x14ac:dyDescent="0.15"/>
    <row r="120" spans="2:2" ht="13" x14ac:dyDescent="0.15"/>
    <row r="121" spans="2:2" ht="13" x14ac:dyDescent="0.15"/>
    <row r="122" spans="2:2" ht="13" x14ac:dyDescent="0.15"/>
    <row r="123" spans="2:2" ht="13" x14ac:dyDescent="0.15"/>
    <row r="124" spans="2:2" ht="13" x14ac:dyDescent="0.15"/>
    <row r="125" spans="2:2" ht="13" x14ac:dyDescent="0.15"/>
    <row r="126" spans="2:2" ht="23" x14ac:dyDescent="0.25">
      <c r="B126" s="190"/>
    </row>
    <row r="127" spans="2:2" ht="13" x14ac:dyDescent="0.15"/>
    <row r="128" spans="2:2" ht="13" x14ac:dyDescent="0.15"/>
    <row r="129" spans="1:1" ht="18" customHeight="1" x14ac:dyDescent="0.15"/>
    <row r="130" spans="1:1" ht="13" x14ac:dyDescent="0.15"/>
    <row r="131" spans="1:1" ht="13" x14ac:dyDescent="0.15">
      <c r="A131" s="62"/>
    </row>
  </sheetData>
  <sheetProtection algorithmName="SHA-512" hashValue="WHan37CQappLCICbyrA+Lbte7fSeRU7A1A/WBQdk47zBilKla44ljMKJDdnCllFTeHg58Ue7k9MAmsWFw0h6/Q==" saltValue="4M5BKAbfi6aS4NVVne0LSQ==" spinCount="100000" sheet="1" selectLockedCells="1"/>
  <dataConsolidate/>
  <printOptions horizontalCentered="1"/>
  <pageMargins left="0.7" right="0.7" top="0.75" bottom="0.75" header="0.3" footer="0.3"/>
  <pageSetup scale="64" orientation="portrait" r:id="rId1"/>
  <headerFooter alignWithMargins="0">
    <oddFooter>&amp;LSouthwestern Public Service Company&amp;CPage &amp;P of &amp;N&amp;RForm &amp;A</oddFooter>
  </headerFooter>
  <tableParts count="4">
    <tablePart r:id="rId2"/>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expression" priority="90" id="{32AFEBFC-54E9-485B-893E-8121EC6FA817}">
            <xm:f>IF(OR('3. Project Information'!$C$24="Battery Energy Storage",'3. Project Information'!$C$37="Battery Energy Storage", '3. Project Information'!$C$24="Other",'3. Project Information'!$C$37="Other"),FALSE,TRUE)</xm:f>
            <x14:dxf>
              <font>
                <color theme="0" tint="-0.34998626667073579"/>
              </font>
              <fill>
                <patternFill>
                  <bgColor theme="0" tint="-0.34998626667073579"/>
                </patternFill>
              </fill>
            </x14:dxf>
          </x14:cfRule>
          <xm:sqref>C4:C19 C22:C41 C44:C59</xm:sqref>
        </x14:conditionalFormatting>
        <x14:conditionalFormatting xmlns:xm="http://schemas.microsoft.com/office/excel/2006/main">
          <x14:cfRule type="expression" priority="1" id="{E88A1416-4980-4D61-9628-9DED89FD908E}">
            <xm:f>IF(OR('3. Project Information'!$C$24="Battery Energy Storage",'3. Project Information'!$C$37="Battery Energy Storage", '3. Project Information'!$C$24="Other",'3. Project Information'!$C$37="Other"),FALSE,TRUE)</xm:f>
            <x14:dxf>
              <font>
                <color theme="0" tint="-0.34998626667073579"/>
              </font>
              <fill>
                <patternFill>
                  <bgColor theme="0" tint="-0.34998626667073579"/>
                </patternFill>
              </fill>
            </x14:dxf>
          </x14:cfRule>
          <xm:sqref>C62:C67</xm:sqref>
        </x14:conditionalFormatting>
      </x14:conditionalFormattings>
    </ext>
    <ext xmlns:x14="http://schemas.microsoft.com/office/spreadsheetml/2009/9/main" uri="{CCE6A557-97BC-4b89-ADB6-D9C93CAAB3DF}">
      <x14:dataValidations xmlns:xm="http://schemas.microsoft.com/office/excel/2006/main" count="13">
        <x14:dataValidation type="decimal" allowBlank="1" showInputMessage="1" showErrorMessage="1" error="Enter a positive whole number only." xr:uid="{5925833E-E766-469F-9855-61FBB95C84F9}">
          <x14:formula1>
            <xm:f>'Input Ranges'!$I$4</xm:f>
          </x14:formula1>
          <x14:formula2>
            <xm:f>'Input Ranges'!$J$4</xm:f>
          </x14:formula2>
          <xm:sqref>C17 C31 C7 C9 C11</xm:sqref>
        </x14:dataValidation>
        <x14:dataValidation type="list" allowBlank="1" showInputMessage="1" showErrorMessage="1" xr:uid="{FE856F33-A0B9-4751-8E5B-D99AAE8A1451}">
          <x14:formula1>
            <xm:f>'Input Ranges'!$E$21:$E$22</xm:f>
          </x14:formula1>
          <xm:sqref>C47</xm:sqref>
        </x14:dataValidation>
        <x14:dataValidation type="decimal" allowBlank="1" showInputMessage="1" showErrorMessage="1" xr:uid="{55C60F59-05E5-6C4B-880E-F8B7794A93EB}">
          <x14:formula1>
            <xm:f>'Input Ranges'!$I$3</xm:f>
          </x14:formula1>
          <x14:formula2>
            <xm:f>'Input Ranges'!$J$3</xm:f>
          </x14:formula2>
          <xm:sqref>C49:C50 C12:C16 C18:C19 C46 C8</xm:sqref>
        </x14:dataValidation>
        <x14:dataValidation type="decimal" allowBlank="1" showInputMessage="1" showErrorMessage="1" error="Enter a positive whole number only." xr:uid="{FC689A60-97DD-424F-861B-BF77EB8D646D}">
          <x14:formula1>
            <xm:f>'Input Ranges'!$I$5</xm:f>
          </x14:formula1>
          <x14:formula2>
            <xm:f>'Input Ranges'!$J$5</xm:f>
          </x14:formula2>
          <xm:sqref>C41 C57:C58</xm:sqref>
        </x14:dataValidation>
        <x14:dataValidation type="list" allowBlank="1" showInputMessage="1" showErrorMessage="1" error="Enter a positive whole number only." xr:uid="{58D903D7-DE8C-5F49-947C-02563E3B30B7}">
          <x14:formula1>
            <xm:f>'Input Ranges'!$I$13:$I$14</xm:f>
          </x14:formula1>
          <xm:sqref>C39</xm:sqref>
        </x14:dataValidation>
        <x14:dataValidation type="decimal" allowBlank="1" showInputMessage="1" showErrorMessage="1" xr:uid="{337F555C-7E25-8B4E-A7F4-249174F2AF20}">
          <x14:formula1>
            <xm:f>'Input Ranges'!I3</xm:f>
          </x14:formula1>
          <x14:formula2>
            <xm:f>'Input Ranges'!J3</xm:f>
          </x14:formula2>
          <xm:sqref>C62</xm:sqref>
        </x14:dataValidation>
        <x14:dataValidation type="decimal" allowBlank="1" showInputMessage="1" showErrorMessage="1" xr:uid="{C97EEBEE-8373-3F4C-A619-2CC201D87330}">
          <x14:formula1>
            <xm:f>'Input Ranges'!I4</xm:f>
          </x14:formula1>
          <x14:formula2>
            <xm:f>'Input Ranges'!J4</xm:f>
          </x14:formula2>
          <xm:sqref>C51</xm:sqref>
        </x14:dataValidation>
        <x14:dataValidation type="decimal" allowBlank="1" showInputMessage="1" showErrorMessage="1" xr:uid="{3C7AE350-EFC9-BD45-A43F-45FA68A09A8A}">
          <x14:formula1>
            <xm:f>'Input Ranges'!I4</xm:f>
          </x14:formula1>
          <x14:formula2>
            <xm:f>'Input Ranges'!J4</xm:f>
          </x14:formula2>
          <xm:sqref>C52</xm:sqref>
        </x14:dataValidation>
        <x14:dataValidation type="decimal" allowBlank="1" showInputMessage="1" showErrorMessage="1" xr:uid="{F2343B25-FDC6-094C-928F-D0B8C13D2B87}">
          <x14:formula1>
            <xm:f>'Input Ranges'!I3</xm:f>
          </x14:formula1>
          <x14:formula2>
            <xm:f>'Input Ranges'!J3</xm:f>
          </x14:formula2>
          <xm:sqref>C65:C66</xm:sqref>
        </x14:dataValidation>
        <x14:dataValidation type="list" allowBlank="1" showInputMessage="1" showErrorMessage="1" error="Enter a positive whole number only." xr:uid="{A1AD69DB-0805-FE4A-8FEF-5A89B91EC477}">
          <x14:formula1>
            <xm:f>'Input Ranges'!E21:E22</xm:f>
          </x14:formula1>
          <xm:sqref>C38</xm:sqref>
        </x14:dataValidation>
        <x14:dataValidation type="decimal" allowBlank="1" showInputMessage="1" showErrorMessage="1" xr:uid="{A36FFAC1-C71A-AD41-9B54-AD2D1232505F}">
          <x14:formula1>
            <xm:f>'Input Ranges'!I3</xm:f>
          </x14:formula1>
          <x14:formula2>
            <xm:f>'Input Ranges'!J3</xm:f>
          </x14:formula2>
          <xm:sqref>C26</xm:sqref>
        </x14:dataValidation>
        <x14:dataValidation type="decimal" allowBlank="1" showInputMessage="1" showErrorMessage="1" xr:uid="{169740CF-93AB-B844-9613-714D87CFEEBD}">
          <x14:formula1>
            <xm:f>'Input Ranges'!I3</xm:f>
          </x14:formula1>
          <x14:formula2>
            <xm:f>'Input Ranges'!J3</xm:f>
          </x14:formula2>
          <xm:sqref>C36</xm:sqref>
        </x14:dataValidation>
        <x14:dataValidation type="decimal" allowBlank="1" showInputMessage="1" showErrorMessage="1" xr:uid="{A7E45B42-00E9-A242-8182-927CD1EB6B1B}">
          <x14:formula1>
            <xm:f>'Input Ranges'!I3</xm:f>
          </x14:formula1>
          <x14:formula2>
            <xm:f>'Input Ranges'!J3</xm:f>
          </x14:formula2>
          <xm:sqref>C40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0CCC0-0586-004C-AE05-DDF6DD65A386}">
  <sheetPr codeName="Sheet11">
    <tabColor theme="3" tint="0.59999389629810485"/>
    <pageSetUpPr fitToPage="1"/>
  </sheetPr>
  <dimension ref="A1:BA454"/>
  <sheetViews>
    <sheetView showGridLines="0" showOutlineSymbols="0" zoomScale="85" zoomScaleNormal="85" workbookViewId="0">
      <selection activeCell="H7" sqref="H7"/>
    </sheetView>
  </sheetViews>
  <sheetFormatPr baseColWidth="10" defaultColWidth="11" defaultRowHeight="15" customHeight="1" x14ac:dyDescent="0.2"/>
  <cols>
    <col min="1" max="1" width="5.19921875" style="195" customWidth="1"/>
    <col min="2" max="2" width="32.3984375" style="144" customWidth="1"/>
    <col min="3" max="3" width="26.3984375" style="203" customWidth="1"/>
    <col min="4" max="4" width="26.3984375" style="144" customWidth="1"/>
    <col min="5" max="5" width="17.3984375" style="144" customWidth="1"/>
    <col min="6" max="6" width="32.3984375" style="144" customWidth="1"/>
    <col min="7" max="8" width="26.3984375" style="144" customWidth="1"/>
    <col min="9" max="10" width="17.3984375" style="144" customWidth="1"/>
    <col min="11" max="26" width="12" style="144" customWidth="1"/>
    <col min="27" max="27" width="6.3984375" style="144" customWidth="1"/>
    <col min="28" max="52" width="12" style="144" customWidth="1"/>
    <col min="53" max="53" width="5.19921875" style="144" customWidth="1"/>
    <col min="54" max="16384" width="11" style="145"/>
  </cols>
  <sheetData>
    <row r="1" spans="1:53" s="144" customFormat="1" ht="25.5" customHeight="1" thickBot="1" x14ac:dyDescent="0.25">
      <c r="A1" s="65"/>
      <c r="B1" s="18" t="s">
        <v>442</v>
      </c>
      <c r="C1" s="47"/>
      <c r="D1" s="47"/>
      <c r="E1" s="47"/>
      <c r="F1" s="47"/>
      <c r="G1" s="47"/>
      <c r="H1" s="47"/>
      <c r="I1" s="47"/>
      <c r="J1" s="47"/>
      <c r="K1" s="47"/>
      <c r="L1" s="47"/>
      <c r="M1" s="47"/>
      <c r="N1" s="47"/>
      <c r="O1" s="47"/>
      <c r="P1" s="47"/>
      <c r="Q1" s="66"/>
      <c r="R1" s="66"/>
      <c r="S1" s="66"/>
      <c r="T1" s="66"/>
      <c r="U1" s="66"/>
      <c r="V1" s="66"/>
      <c r="W1" s="66"/>
      <c r="X1" s="66"/>
      <c r="Y1" s="66"/>
      <c r="Z1" s="66"/>
      <c r="AA1" s="145"/>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176"/>
    </row>
    <row r="2" spans="1:53" s="144" customFormat="1" ht="12.75" customHeight="1" x14ac:dyDescent="0.2">
      <c r="A2" s="195"/>
      <c r="B2" s="99"/>
      <c r="C2" s="143"/>
      <c r="D2" s="143"/>
      <c r="E2" s="143"/>
      <c r="F2" s="143"/>
      <c r="G2" s="143"/>
      <c r="H2" s="143"/>
      <c r="I2" s="143"/>
      <c r="J2" s="143"/>
      <c r="K2" s="143"/>
      <c r="L2" s="143"/>
      <c r="M2" s="143"/>
      <c r="N2" s="143"/>
      <c r="Z2" s="62"/>
      <c r="AA2" s="145"/>
      <c r="AB2" s="62"/>
      <c r="AC2" s="62"/>
      <c r="AD2" s="62"/>
      <c r="AE2" s="62"/>
      <c r="AF2" s="62"/>
      <c r="AG2" s="62"/>
      <c r="AH2" s="62"/>
      <c r="AI2" s="62"/>
      <c r="AJ2" s="62"/>
      <c r="AK2" s="62"/>
      <c r="AL2" s="62"/>
      <c r="AM2" s="62"/>
      <c r="AN2" s="62"/>
      <c r="AO2" s="62"/>
      <c r="AP2" s="62"/>
      <c r="AQ2" s="62"/>
      <c r="AR2" s="62"/>
      <c r="AS2" s="62"/>
      <c r="AT2" s="62"/>
      <c r="AU2" s="62"/>
      <c r="AV2" s="62"/>
      <c r="AW2" s="62"/>
      <c r="AX2" s="62"/>
      <c r="AY2" s="62"/>
      <c r="AZ2" s="62"/>
    </row>
    <row r="3" spans="1:53" s="144" customFormat="1" ht="17.25" customHeight="1" x14ac:dyDescent="0.2">
      <c r="A3" s="195"/>
      <c r="B3" s="196" t="s">
        <v>443</v>
      </c>
      <c r="C3" s="143"/>
      <c r="D3" s="143"/>
      <c r="E3" s="143"/>
      <c r="F3" s="143"/>
      <c r="G3" s="143"/>
      <c r="H3" s="143"/>
      <c r="I3" s="143"/>
      <c r="J3" s="143"/>
      <c r="K3" s="143"/>
      <c r="L3" s="143"/>
      <c r="M3" s="143"/>
      <c r="N3" s="143"/>
      <c r="Z3" s="62"/>
      <c r="AA3" s="145"/>
      <c r="AB3" s="62"/>
      <c r="AC3" s="62"/>
      <c r="AD3" s="62"/>
      <c r="AE3" s="62"/>
      <c r="AF3" s="62"/>
      <c r="AG3" s="62"/>
      <c r="AH3" s="62"/>
      <c r="AI3" s="62"/>
      <c r="AJ3" s="62"/>
      <c r="AK3" s="62"/>
      <c r="AL3" s="62"/>
      <c r="AM3" s="62"/>
      <c r="AN3" s="62"/>
      <c r="AO3" s="62"/>
      <c r="AP3" s="62"/>
      <c r="AQ3" s="62"/>
      <c r="AR3" s="62"/>
      <c r="AS3" s="62"/>
      <c r="AT3" s="62"/>
      <c r="AU3" s="62"/>
      <c r="AV3" s="62"/>
      <c r="AW3" s="62"/>
      <c r="AX3" s="62"/>
      <c r="AY3" s="62"/>
      <c r="AZ3" s="62"/>
    </row>
    <row r="4" spans="1:53" s="144" customFormat="1" ht="12.75" customHeight="1" x14ac:dyDescent="0.2">
      <c r="A4" s="195"/>
      <c r="B4" s="99"/>
      <c r="C4" s="143"/>
      <c r="D4" s="143"/>
      <c r="E4" s="143"/>
      <c r="F4" s="143"/>
      <c r="G4" s="143"/>
      <c r="H4" s="143"/>
      <c r="I4" s="143"/>
      <c r="J4" s="143"/>
      <c r="K4" s="143"/>
      <c r="L4" s="143"/>
      <c r="M4" s="143"/>
      <c r="N4" s="143"/>
      <c r="Z4" s="62"/>
      <c r="AA4" s="145"/>
      <c r="AB4" s="62"/>
      <c r="AC4" s="62"/>
      <c r="AD4" s="62"/>
      <c r="AE4" s="62"/>
      <c r="AF4" s="62"/>
      <c r="AG4" s="62"/>
      <c r="AH4" s="62"/>
      <c r="AI4" s="62"/>
      <c r="AJ4" s="62"/>
      <c r="AK4" s="62"/>
      <c r="AL4" s="62"/>
      <c r="AM4" s="62"/>
      <c r="AN4" s="62"/>
      <c r="AO4" s="62"/>
      <c r="AP4" s="62"/>
      <c r="AQ4" s="62"/>
      <c r="AR4" s="62"/>
      <c r="AS4" s="62"/>
      <c r="AT4" s="62"/>
      <c r="AU4" s="62"/>
      <c r="AV4" s="62"/>
      <c r="AW4" s="62"/>
      <c r="AX4" s="62"/>
      <c r="AY4" s="62"/>
      <c r="AZ4" s="62"/>
    </row>
    <row r="5" spans="1:53" s="144" customFormat="1" ht="12.75" customHeight="1" x14ac:dyDescent="0.2">
      <c r="A5" s="83"/>
      <c r="B5" s="197" t="s">
        <v>444</v>
      </c>
      <c r="C5" s="198"/>
      <c r="E5"/>
      <c r="F5" s="197" t="s">
        <v>445</v>
      </c>
      <c r="G5" s="197"/>
      <c r="H5" s="198"/>
      <c r="J5"/>
      <c r="S5"/>
      <c r="AA5" s="145"/>
    </row>
    <row r="6" spans="1:53" s="144" customFormat="1" ht="16" x14ac:dyDescent="0.2">
      <c r="A6" s="83"/>
      <c r="B6" s="199" t="s">
        <v>446</v>
      </c>
      <c r="C6" s="199" t="s">
        <v>447</v>
      </c>
      <c r="D6" s="199" t="s">
        <v>448</v>
      </c>
      <c r="E6"/>
      <c r="F6" s="199" t="s">
        <v>446</v>
      </c>
      <c r="G6" s="199" t="s">
        <v>447</v>
      </c>
      <c r="H6" s="199" t="s">
        <v>448</v>
      </c>
      <c r="J6" s="197" t="s">
        <v>449</v>
      </c>
      <c r="AA6" s="145"/>
    </row>
    <row r="7" spans="1:53" s="144" customFormat="1" ht="16" x14ac:dyDescent="0.2">
      <c r="A7" s="83"/>
      <c r="B7" s="200">
        <v>1</v>
      </c>
      <c r="C7" s="224">
        <f>'3. Project Information'!C33</f>
        <v>0</v>
      </c>
      <c r="D7" s="223"/>
      <c r="E7"/>
      <c r="F7" s="200">
        <v>1</v>
      </c>
      <c r="G7" s="224">
        <f>'3. Project Information'!C46</f>
        <v>0</v>
      </c>
      <c r="H7" s="223"/>
      <c r="J7" s="348"/>
      <c r="K7" s="349"/>
      <c r="L7" s="349"/>
      <c r="M7" s="349"/>
      <c r="N7" s="349"/>
      <c r="O7" s="349"/>
      <c r="P7" s="350"/>
      <c r="AA7" s="145"/>
    </row>
    <row r="8" spans="1:53" s="144" customFormat="1" ht="25.5" customHeight="1" x14ac:dyDescent="0.2">
      <c r="A8" s="83"/>
      <c r="B8" s="200">
        <v>2</v>
      </c>
      <c r="C8" s="223"/>
      <c r="D8" s="223"/>
      <c r="E8" s="20"/>
      <c r="F8" s="200">
        <v>2</v>
      </c>
      <c r="G8" s="223"/>
      <c r="H8" s="223"/>
      <c r="J8" s="351"/>
      <c r="K8" s="352"/>
      <c r="L8" s="352"/>
      <c r="M8" s="352"/>
      <c r="N8" s="352"/>
      <c r="O8" s="352"/>
      <c r="P8" s="353"/>
      <c r="AA8" s="145"/>
    </row>
    <row r="9" spans="1:53" s="144" customFormat="1" ht="16" x14ac:dyDescent="0.2">
      <c r="A9" s="83"/>
      <c r="B9" s="200">
        <v>3</v>
      </c>
      <c r="C9" s="223"/>
      <c r="D9" s="223"/>
      <c r="E9" s="20"/>
      <c r="F9" s="200">
        <v>3</v>
      </c>
      <c r="G9" s="223"/>
      <c r="H9" s="223"/>
      <c r="I9" s="20"/>
      <c r="J9" s="351"/>
      <c r="K9" s="352"/>
      <c r="L9" s="352"/>
      <c r="M9" s="352"/>
      <c r="N9" s="352"/>
      <c r="O9" s="352"/>
      <c r="P9" s="353"/>
      <c r="AA9" s="145"/>
      <c r="AY9" s="201"/>
    </row>
    <row r="10" spans="1:53" s="144" customFormat="1" ht="16" x14ac:dyDescent="0.2">
      <c r="A10" s="83"/>
      <c r="B10" s="200">
        <v>4</v>
      </c>
      <c r="C10" s="223"/>
      <c r="D10" s="223"/>
      <c r="E10" s="20"/>
      <c r="F10" s="200">
        <v>4</v>
      </c>
      <c r="G10" s="223"/>
      <c r="H10" s="223"/>
      <c r="I10" s="20"/>
      <c r="J10" s="351"/>
      <c r="K10" s="352"/>
      <c r="L10" s="352"/>
      <c r="M10" s="352"/>
      <c r="N10" s="352"/>
      <c r="O10" s="352"/>
      <c r="P10" s="353"/>
      <c r="AA10" s="145"/>
      <c r="AY10" s="201"/>
    </row>
    <row r="11" spans="1:53" s="144" customFormat="1" ht="16" x14ac:dyDescent="0.2">
      <c r="A11" s="83"/>
      <c r="B11" s="200">
        <v>5</v>
      </c>
      <c r="C11" s="223"/>
      <c r="D11" s="223"/>
      <c r="E11" s="20"/>
      <c r="F11" s="200">
        <v>5</v>
      </c>
      <c r="G11" s="223"/>
      <c r="H11" s="223"/>
      <c r="I11" s="20"/>
      <c r="J11" s="351"/>
      <c r="K11" s="352"/>
      <c r="L11" s="352"/>
      <c r="M11" s="352"/>
      <c r="N11" s="352"/>
      <c r="O11" s="352"/>
      <c r="P11" s="353"/>
      <c r="AA11" s="145"/>
      <c r="AY11" s="201"/>
    </row>
    <row r="12" spans="1:53" s="144" customFormat="1" ht="16" x14ac:dyDescent="0.2">
      <c r="A12" s="83"/>
      <c r="B12" s="200">
        <v>6</v>
      </c>
      <c r="C12" s="223"/>
      <c r="D12" s="223"/>
      <c r="E12" s="20"/>
      <c r="F12" s="200">
        <v>6</v>
      </c>
      <c r="G12" s="223"/>
      <c r="H12" s="223"/>
      <c r="I12" s="20"/>
      <c r="J12" s="354"/>
      <c r="K12" s="355"/>
      <c r="L12" s="355"/>
      <c r="M12" s="355"/>
      <c r="N12" s="355"/>
      <c r="O12" s="355"/>
      <c r="P12" s="356"/>
      <c r="AA12" s="145"/>
    </row>
    <row r="13" spans="1:53" s="144" customFormat="1" ht="16" x14ac:dyDescent="0.2">
      <c r="A13" s="83"/>
      <c r="B13" s="200">
        <v>7</v>
      </c>
      <c r="C13" s="223"/>
      <c r="D13" s="223"/>
      <c r="E13" s="20"/>
      <c r="F13" s="200">
        <v>7</v>
      </c>
      <c r="G13" s="223"/>
      <c r="H13" s="223"/>
      <c r="I13"/>
      <c r="J13"/>
      <c r="K13"/>
      <c r="AA13" s="145"/>
    </row>
    <row r="14" spans="1:53" s="144" customFormat="1" ht="16" x14ac:dyDescent="0.2">
      <c r="A14" s="83"/>
      <c r="B14" s="200">
        <v>8</v>
      </c>
      <c r="C14" s="223"/>
      <c r="D14" s="223"/>
      <c r="E14" s="20"/>
      <c r="F14" s="200">
        <v>8</v>
      </c>
      <c r="G14" s="223"/>
      <c r="H14" s="223"/>
      <c r="I14"/>
      <c r="J14"/>
      <c r="K14"/>
      <c r="AA14" s="145"/>
    </row>
    <row r="15" spans="1:53" s="144" customFormat="1" ht="16" x14ac:dyDescent="0.2">
      <c r="A15" s="83"/>
      <c r="B15" s="200">
        <v>9</v>
      </c>
      <c r="C15" s="223"/>
      <c r="D15" s="223"/>
      <c r="E15" s="20"/>
      <c r="F15" s="200">
        <v>9</v>
      </c>
      <c r="G15" s="223"/>
      <c r="H15" s="223"/>
      <c r="I15"/>
      <c r="J15"/>
      <c r="K15"/>
      <c r="AA15" s="145"/>
    </row>
    <row r="16" spans="1:53" s="144" customFormat="1" ht="16" x14ac:dyDescent="0.2">
      <c r="A16" s="83"/>
      <c r="B16" s="200">
        <v>10</v>
      </c>
      <c r="C16" s="223"/>
      <c r="D16" s="223"/>
      <c r="E16" s="20"/>
      <c r="F16" s="200">
        <v>10</v>
      </c>
      <c r="G16" s="223"/>
      <c r="H16" s="223"/>
      <c r="I16"/>
      <c r="J16"/>
      <c r="K16"/>
      <c r="AA16" s="145"/>
    </row>
    <row r="17" spans="1:27" s="144" customFormat="1" ht="16" x14ac:dyDescent="0.2">
      <c r="A17" s="83"/>
      <c r="B17" s="200">
        <v>11</v>
      </c>
      <c r="C17" s="223"/>
      <c r="D17" s="223"/>
      <c r="E17" s="20"/>
      <c r="F17" s="200">
        <v>11</v>
      </c>
      <c r="G17" s="223"/>
      <c r="H17" s="223"/>
      <c r="I17"/>
      <c r="J17"/>
      <c r="K17"/>
      <c r="AA17" s="145"/>
    </row>
    <row r="18" spans="1:27" s="144" customFormat="1" ht="16" x14ac:dyDescent="0.2">
      <c r="A18" s="83"/>
      <c r="B18" s="200">
        <v>12</v>
      </c>
      <c r="C18" s="223"/>
      <c r="D18" s="223"/>
      <c r="E18" s="20"/>
      <c r="F18" s="200">
        <v>12</v>
      </c>
      <c r="G18" s="223"/>
      <c r="H18" s="223"/>
      <c r="I18"/>
      <c r="J18"/>
      <c r="K18"/>
      <c r="AA18" s="145"/>
    </row>
    <row r="19" spans="1:27" s="144" customFormat="1" ht="16" x14ac:dyDescent="0.2">
      <c r="A19" s="83"/>
      <c r="B19" s="200">
        <v>13</v>
      </c>
      <c r="C19" s="223"/>
      <c r="D19" s="223"/>
      <c r="E19" s="20"/>
      <c r="F19" s="200">
        <v>13</v>
      </c>
      <c r="G19" s="223"/>
      <c r="H19" s="223"/>
      <c r="I19"/>
      <c r="J19"/>
      <c r="K19"/>
      <c r="AA19" s="145"/>
    </row>
    <row r="20" spans="1:27" s="144" customFormat="1" ht="16" x14ac:dyDescent="0.2">
      <c r="A20" s="83"/>
      <c r="B20" s="200">
        <v>14</v>
      </c>
      <c r="C20" s="223"/>
      <c r="D20" s="223"/>
      <c r="E20" s="20"/>
      <c r="F20" s="200">
        <v>14</v>
      </c>
      <c r="G20" s="223"/>
      <c r="H20" s="223"/>
      <c r="I20"/>
      <c r="J20"/>
      <c r="K20"/>
      <c r="AA20" s="145"/>
    </row>
    <row r="21" spans="1:27" s="144" customFormat="1" ht="16" x14ac:dyDescent="0.2">
      <c r="A21" s="83"/>
      <c r="B21" s="200">
        <v>15</v>
      </c>
      <c r="C21" s="223"/>
      <c r="D21" s="223"/>
      <c r="E21" s="20"/>
      <c r="F21" s="200">
        <v>15</v>
      </c>
      <c r="G21" s="223"/>
      <c r="H21" s="223"/>
      <c r="I21"/>
      <c r="J21"/>
      <c r="K21"/>
      <c r="AA21" s="145"/>
    </row>
    <row r="22" spans="1:27" s="144" customFormat="1" ht="16" x14ac:dyDescent="0.2">
      <c r="A22" s="83"/>
      <c r="B22" s="200">
        <v>16</v>
      </c>
      <c r="C22" s="223"/>
      <c r="D22" s="223"/>
      <c r="E22" s="20"/>
      <c r="F22" s="200">
        <v>16</v>
      </c>
      <c r="G22" s="223"/>
      <c r="H22" s="223"/>
      <c r="I22"/>
      <c r="J22"/>
      <c r="K22"/>
      <c r="AA22" s="145"/>
    </row>
    <row r="23" spans="1:27" s="144" customFormat="1" ht="16" x14ac:dyDescent="0.2">
      <c r="A23" s="83"/>
      <c r="B23" s="200">
        <v>17</v>
      </c>
      <c r="C23" s="223"/>
      <c r="D23" s="223"/>
      <c r="E23" s="20"/>
      <c r="F23" s="200">
        <v>17</v>
      </c>
      <c r="G23" s="223"/>
      <c r="H23" s="223"/>
      <c r="I23"/>
      <c r="J23"/>
      <c r="K23"/>
      <c r="AA23" s="145"/>
    </row>
    <row r="24" spans="1:27" s="144" customFormat="1" ht="16" x14ac:dyDescent="0.2">
      <c r="A24" s="83"/>
      <c r="B24" s="200">
        <v>18</v>
      </c>
      <c r="C24" s="223"/>
      <c r="D24" s="223"/>
      <c r="E24" s="20"/>
      <c r="F24" s="200">
        <v>18</v>
      </c>
      <c r="G24" s="223"/>
      <c r="H24" s="223"/>
      <c r="I24"/>
      <c r="J24"/>
      <c r="K24"/>
      <c r="AA24" s="145"/>
    </row>
    <row r="25" spans="1:27" s="144" customFormat="1" ht="16" x14ac:dyDescent="0.2">
      <c r="A25" s="83"/>
      <c r="B25" s="200">
        <v>19</v>
      </c>
      <c r="C25" s="223"/>
      <c r="D25" s="223"/>
      <c r="E25" s="20"/>
      <c r="F25" s="200">
        <v>19</v>
      </c>
      <c r="G25" s="223"/>
      <c r="H25" s="223"/>
      <c r="I25"/>
      <c r="J25"/>
      <c r="K25"/>
      <c r="AA25" s="145"/>
    </row>
    <row r="26" spans="1:27" s="144" customFormat="1" ht="16" x14ac:dyDescent="0.2">
      <c r="A26" s="83"/>
      <c r="B26" s="200">
        <v>20</v>
      </c>
      <c r="C26" s="223"/>
      <c r="D26" s="223"/>
      <c r="E26" s="20"/>
      <c r="F26" s="200">
        <v>20</v>
      </c>
      <c r="G26" s="223"/>
      <c r="H26" s="223"/>
      <c r="I26"/>
      <c r="J26"/>
      <c r="K26"/>
      <c r="AA26" s="145"/>
    </row>
    <row r="27" spans="1:27" s="144" customFormat="1" ht="16" x14ac:dyDescent="0.2">
      <c r="A27" s="83"/>
      <c r="B27" s="200">
        <v>21</v>
      </c>
      <c r="C27" s="223"/>
      <c r="D27" s="223"/>
      <c r="E27" s="20"/>
      <c r="F27" s="200">
        <v>21</v>
      </c>
      <c r="G27" s="223"/>
      <c r="H27" s="223"/>
      <c r="I27"/>
      <c r="J27"/>
      <c r="K27"/>
      <c r="AA27" s="145"/>
    </row>
    <row r="28" spans="1:27" s="144" customFormat="1" ht="16" x14ac:dyDescent="0.2">
      <c r="A28" s="83"/>
      <c r="B28" s="200">
        <v>22</v>
      </c>
      <c r="C28" s="223"/>
      <c r="D28" s="223"/>
      <c r="E28" s="20"/>
      <c r="F28" s="200">
        <v>22</v>
      </c>
      <c r="G28" s="223"/>
      <c r="H28" s="223"/>
      <c r="I28"/>
      <c r="J28"/>
      <c r="K28"/>
      <c r="AA28" s="145"/>
    </row>
    <row r="29" spans="1:27" s="144" customFormat="1" ht="16" x14ac:dyDescent="0.2">
      <c r="A29" s="83"/>
      <c r="B29" s="200">
        <v>23</v>
      </c>
      <c r="C29" s="223"/>
      <c r="D29" s="223"/>
      <c r="E29" s="20"/>
      <c r="F29" s="200">
        <v>23</v>
      </c>
      <c r="G29" s="223"/>
      <c r="H29" s="223"/>
      <c r="I29"/>
      <c r="J29"/>
      <c r="K29"/>
      <c r="AA29" s="145"/>
    </row>
    <row r="30" spans="1:27" s="144" customFormat="1" ht="16" x14ac:dyDescent="0.2">
      <c r="A30" s="83"/>
      <c r="B30" s="200">
        <v>24</v>
      </c>
      <c r="C30" s="223"/>
      <c r="D30" s="223"/>
      <c r="E30" s="20"/>
      <c r="F30" s="200">
        <v>24</v>
      </c>
      <c r="G30" s="223"/>
      <c r="H30" s="223"/>
      <c r="I30"/>
      <c r="J30"/>
      <c r="K30"/>
      <c r="AA30" s="145"/>
    </row>
    <row r="31" spans="1:27" s="144" customFormat="1" ht="16" x14ac:dyDescent="0.2">
      <c r="A31" s="83"/>
      <c r="B31" s="200">
        <v>25</v>
      </c>
      <c r="C31" s="223"/>
      <c r="D31" s="223"/>
      <c r="E31" s="20"/>
      <c r="F31" s="200">
        <v>25</v>
      </c>
      <c r="G31" s="223"/>
      <c r="H31" s="223"/>
      <c r="I31"/>
      <c r="J31"/>
      <c r="K31"/>
      <c r="AA31" s="145"/>
    </row>
    <row r="32" spans="1:27" s="144" customFormat="1" ht="16" x14ac:dyDescent="0.2">
      <c r="A32" s="83"/>
      <c r="B32" s="200">
        <v>26</v>
      </c>
      <c r="C32" s="223"/>
      <c r="D32" s="223"/>
      <c r="E32" s="20"/>
      <c r="F32" s="200">
        <v>26</v>
      </c>
      <c r="G32" s="223"/>
      <c r="H32" s="223"/>
      <c r="I32"/>
      <c r="J32"/>
      <c r="K32"/>
      <c r="AA32" s="145"/>
    </row>
    <row r="33" spans="1:53" s="144" customFormat="1" ht="16" x14ac:dyDescent="0.2">
      <c r="A33" s="83"/>
      <c r="B33" s="200">
        <v>27</v>
      </c>
      <c r="C33" s="223"/>
      <c r="D33" s="223"/>
      <c r="E33" s="20"/>
      <c r="F33" s="200">
        <v>27</v>
      </c>
      <c r="G33" s="223"/>
      <c r="H33" s="223"/>
      <c r="I33"/>
      <c r="J33"/>
      <c r="K33"/>
      <c r="AA33" s="145"/>
    </row>
    <row r="34" spans="1:53" s="144" customFormat="1" ht="16" x14ac:dyDescent="0.2">
      <c r="A34" s="83"/>
      <c r="B34" s="200">
        <v>28</v>
      </c>
      <c r="C34" s="223"/>
      <c r="D34" s="223"/>
      <c r="E34" s="20"/>
      <c r="F34" s="200">
        <v>28</v>
      </c>
      <c r="G34" s="223"/>
      <c r="H34" s="223"/>
      <c r="I34"/>
      <c r="J34"/>
      <c r="K34"/>
      <c r="AA34" s="145"/>
    </row>
    <row r="35" spans="1:53" s="144" customFormat="1" ht="16" x14ac:dyDescent="0.2">
      <c r="A35" s="83"/>
      <c r="B35" s="200">
        <v>29</v>
      </c>
      <c r="C35" s="223"/>
      <c r="D35" s="223"/>
      <c r="E35" s="20"/>
      <c r="F35" s="200">
        <v>29</v>
      </c>
      <c r="G35" s="223"/>
      <c r="H35" s="223"/>
      <c r="I35"/>
      <c r="J35"/>
      <c r="K35"/>
      <c r="AA35" s="145"/>
    </row>
    <row r="36" spans="1:53" s="144" customFormat="1" ht="16" x14ac:dyDescent="0.2">
      <c r="A36" s="83"/>
      <c r="B36" s="200">
        <v>30</v>
      </c>
      <c r="C36" s="223"/>
      <c r="D36" s="223"/>
      <c r="E36" s="20"/>
      <c r="F36" s="200">
        <v>30</v>
      </c>
      <c r="G36" s="223"/>
      <c r="H36" s="223"/>
      <c r="I36"/>
      <c r="J36"/>
      <c r="K36"/>
      <c r="AA36" s="145"/>
    </row>
    <row r="37" spans="1:53" s="144" customFormat="1" ht="16" x14ac:dyDescent="0.2">
      <c r="A37" s="83"/>
      <c r="B37" s="200">
        <v>31</v>
      </c>
      <c r="C37" s="223"/>
      <c r="D37" s="223"/>
      <c r="E37" s="20"/>
      <c r="F37" s="200">
        <v>31</v>
      </c>
      <c r="G37" s="223"/>
      <c r="H37" s="223"/>
      <c r="I37"/>
      <c r="J37"/>
      <c r="K37"/>
      <c r="AA37" s="145"/>
    </row>
    <row r="38" spans="1:53" s="144" customFormat="1" ht="16" x14ac:dyDescent="0.2">
      <c r="A38" s="83"/>
      <c r="B38" s="200">
        <v>32</v>
      </c>
      <c r="C38" s="223"/>
      <c r="D38" s="223"/>
      <c r="E38" s="20"/>
      <c r="F38" s="200">
        <v>32</v>
      </c>
      <c r="G38" s="223"/>
      <c r="H38" s="223"/>
      <c r="I38"/>
      <c r="J38"/>
      <c r="K38"/>
      <c r="AA38" s="145"/>
    </row>
    <row r="39" spans="1:53" s="144" customFormat="1" ht="16" x14ac:dyDescent="0.2">
      <c r="A39" s="83"/>
      <c r="B39" s="200">
        <v>33</v>
      </c>
      <c r="C39" s="223"/>
      <c r="D39" s="223"/>
      <c r="E39" s="20"/>
      <c r="F39" s="200">
        <v>33</v>
      </c>
      <c r="G39" s="223"/>
      <c r="H39" s="223"/>
      <c r="I39"/>
      <c r="J39"/>
      <c r="K39"/>
      <c r="AA39" s="145"/>
    </row>
    <row r="40" spans="1:53" ht="16" x14ac:dyDescent="0.2">
      <c r="A40" s="83"/>
      <c r="B40" s="200">
        <v>34</v>
      </c>
      <c r="C40" s="223"/>
      <c r="D40" s="223"/>
      <c r="E40"/>
      <c r="F40" s="200">
        <v>34</v>
      </c>
      <c r="G40" s="223"/>
      <c r="H40" s="223"/>
      <c r="I40" s="343"/>
      <c r="J40" s="343"/>
      <c r="K40"/>
      <c r="AA40" s="145"/>
      <c r="AZ40" s="145"/>
      <c r="BA40" s="145"/>
    </row>
    <row r="41" spans="1:53" ht="16" x14ac:dyDescent="0.2">
      <c r="A41" s="83"/>
      <c r="B41" s="200">
        <v>35</v>
      </c>
      <c r="C41" s="223"/>
      <c r="D41" s="223"/>
      <c r="F41" s="200">
        <v>35</v>
      </c>
      <c r="G41" s="223"/>
      <c r="H41" s="223"/>
      <c r="AA41" s="145"/>
      <c r="AZ41" s="145"/>
      <c r="BA41" s="145"/>
    </row>
    <row r="42" spans="1:53" ht="16" x14ac:dyDescent="0.2">
      <c r="A42" s="83"/>
      <c r="B42" s="200">
        <v>36</v>
      </c>
      <c r="C42" s="223"/>
      <c r="D42" s="223"/>
      <c r="F42" s="200">
        <v>36</v>
      </c>
      <c r="G42" s="223"/>
      <c r="H42" s="223"/>
      <c r="AA42" s="145"/>
      <c r="AZ42" s="145"/>
      <c r="BA42" s="145"/>
    </row>
    <row r="43" spans="1:53" ht="16" x14ac:dyDescent="0.2">
      <c r="A43" s="83"/>
      <c r="B43" s="200">
        <v>37</v>
      </c>
      <c r="C43" s="223"/>
      <c r="D43" s="223"/>
      <c r="F43" s="200">
        <v>37</v>
      </c>
      <c r="G43" s="223"/>
      <c r="H43" s="223"/>
      <c r="AA43" s="145"/>
      <c r="AZ43" s="145"/>
      <c r="BA43" s="145"/>
    </row>
    <row r="44" spans="1:53" ht="16" x14ac:dyDescent="0.2">
      <c r="A44" s="83"/>
      <c r="B44" s="200">
        <v>38</v>
      </c>
      <c r="C44" s="223"/>
      <c r="D44" s="223"/>
      <c r="F44" s="200">
        <v>38</v>
      </c>
      <c r="G44" s="223"/>
      <c r="H44" s="223"/>
      <c r="I44" s="145"/>
      <c r="J44" s="145"/>
      <c r="K44" s="145"/>
      <c r="L44" s="145"/>
      <c r="M44" s="145"/>
      <c r="N44" s="145"/>
      <c r="O44" s="145"/>
      <c r="P44" s="145"/>
      <c r="Q44" s="145"/>
      <c r="R44" s="145"/>
      <c r="S44" s="145"/>
      <c r="T44" s="145"/>
      <c r="U44" s="145"/>
      <c r="V44" s="145"/>
      <c r="W44" s="145"/>
      <c r="X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row>
    <row r="45" spans="1:53" ht="16" x14ac:dyDescent="0.2">
      <c r="A45" s="83"/>
      <c r="B45" s="200">
        <v>39</v>
      </c>
      <c r="C45" s="223"/>
      <c r="D45" s="223"/>
      <c r="F45" s="200">
        <v>39</v>
      </c>
      <c r="G45" s="223"/>
      <c r="H45" s="223"/>
      <c r="I45" s="145"/>
      <c r="J45" s="145"/>
      <c r="K45" s="145"/>
      <c r="L45" s="145"/>
      <c r="M45" s="145"/>
      <c r="N45" s="145"/>
      <c r="O45" s="145"/>
      <c r="P45" s="145"/>
      <c r="Q45" s="145"/>
      <c r="R45" s="145"/>
      <c r="S45" s="145"/>
      <c r="T45" s="145"/>
      <c r="U45" s="145"/>
      <c r="V45" s="145"/>
      <c r="W45" s="145"/>
      <c r="X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row>
    <row r="46" spans="1:53" ht="16" x14ac:dyDescent="0.2">
      <c r="A46" s="83"/>
      <c r="B46" s="202">
        <v>40</v>
      </c>
      <c r="C46" s="225"/>
      <c r="D46" s="225"/>
      <c r="F46" s="202">
        <v>40</v>
      </c>
      <c r="G46" s="225"/>
      <c r="H46" s="225"/>
      <c r="I46" s="145"/>
      <c r="J46" s="145"/>
      <c r="K46" s="145"/>
      <c r="L46" s="145"/>
      <c r="M46" s="145"/>
      <c r="N46" s="145"/>
      <c r="O46" s="145"/>
      <c r="P46" s="145"/>
      <c r="Q46" s="145"/>
      <c r="R46" s="145"/>
      <c r="S46" s="145"/>
      <c r="T46" s="145"/>
      <c r="U46" s="145"/>
      <c r="V46" s="145"/>
      <c r="W46" s="145"/>
      <c r="X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row>
    <row r="47" spans="1:53" ht="12.75" customHeight="1" x14ac:dyDescent="0.2">
      <c r="A47" s="83"/>
      <c r="AA47" s="145"/>
    </row>
    <row r="48" spans="1:53" ht="20.25" customHeight="1" x14ac:dyDescent="0.2">
      <c r="A48" s="83"/>
      <c r="AA48" s="145"/>
      <c r="AB48" s="204"/>
    </row>
    <row r="49" spans="1:52" ht="24" customHeight="1" x14ac:dyDescent="0.2">
      <c r="A49" s="83"/>
      <c r="B49" s="204" t="s">
        <v>652</v>
      </c>
      <c r="AA49" s="145"/>
      <c r="AB49" s="204" t="s">
        <v>450</v>
      </c>
    </row>
    <row r="50" spans="1:52" s="144" customFormat="1" ht="20.25" customHeight="1" x14ac:dyDescent="0.2">
      <c r="A50" s="83"/>
      <c r="B50" s="8" t="s">
        <v>451</v>
      </c>
      <c r="C50" s="344" t="s">
        <v>452</v>
      </c>
      <c r="D50" s="345"/>
      <c r="E50" s="345"/>
      <c r="F50" s="345"/>
      <c r="G50" s="345"/>
      <c r="H50" s="345"/>
      <c r="I50" s="345"/>
      <c r="J50" s="345"/>
      <c r="K50" s="345"/>
      <c r="L50" s="345"/>
      <c r="M50" s="345"/>
      <c r="N50" s="345"/>
      <c r="O50" s="345"/>
      <c r="P50" s="345"/>
      <c r="Q50" s="345"/>
      <c r="R50" s="345"/>
      <c r="S50" s="345"/>
      <c r="T50" s="345"/>
      <c r="U50" s="345"/>
      <c r="V50" s="345"/>
      <c r="W50" s="345"/>
      <c r="X50" s="345"/>
      <c r="Y50" s="345"/>
      <c r="Z50" s="346"/>
      <c r="AA50" s="145"/>
      <c r="AB50" s="8" t="s">
        <v>451</v>
      </c>
      <c r="AC50" s="347" t="s">
        <v>452</v>
      </c>
      <c r="AD50" s="347"/>
      <c r="AE50" s="347"/>
      <c r="AF50" s="347"/>
      <c r="AG50" s="347"/>
      <c r="AH50" s="347"/>
      <c r="AI50" s="347"/>
      <c r="AJ50" s="347"/>
      <c r="AK50" s="347"/>
      <c r="AL50" s="347"/>
      <c r="AM50" s="347"/>
      <c r="AN50" s="347"/>
      <c r="AO50" s="347"/>
      <c r="AP50" s="347"/>
      <c r="AQ50" s="347"/>
      <c r="AR50" s="347"/>
      <c r="AS50" s="347"/>
      <c r="AT50" s="347"/>
      <c r="AU50" s="347"/>
      <c r="AV50" s="347"/>
      <c r="AW50" s="347"/>
      <c r="AX50" s="347"/>
      <c r="AY50" s="347"/>
      <c r="AZ50" s="347"/>
    </row>
    <row r="51" spans="1:52" s="144" customFormat="1" ht="14.25" customHeight="1" x14ac:dyDescent="0.2">
      <c r="A51" s="83"/>
      <c r="B51" s="205" t="s">
        <v>451</v>
      </c>
      <c r="C51" s="206" t="s">
        <v>627</v>
      </c>
      <c r="D51" s="206" t="s">
        <v>628</v>
      </c>
      <c r="E51" s="206" t="s">
        <v>629</v>
      </c>
      <c r="F51" s="206" t="s">
        <v>630</v>
      </c>
      <c r="G51" s="206" t="s">
        <v>631</v>
      </c>
      <c r="H51" s="206" t="s">
        <v>632</v>
      </c>
      <c r="I51" s="206" t="s">
        <v>633</v>
      </c>
      <c r="J51" s="206" t="s">
        <v>634</v>
      </c>
      <c r="K51" s="206" t="s">
        <v>635</v>
      </c>
      <c r="L51" s="206" t="s">
        <v>636</v>
      </c>
      <c r="M51" s="206" t="s">
        <v>637</v>
      </c>
      <c r="N51" s="206" t="s">
        <v>638</v>
      </c>
      <c r="O51" s="206" t="s">
        <v>639</v>
      </c>
      <c r="P51" s="206" t="s">
        <v>640</v>
      </c>
      <c r="Q51" s="206" t="s">
        <v>641</v>
      </c>
      <c r="R51" s="206" t="s">
        <v>642</v>
      </c>
      <c r="S51" s="206" t="s">
        <v>643</v>
      </c>
      <c r="T51" s="206" t="s">
        <v>644</v>
      </c>
      <c r="U51" s="206" t="s">
        <v>645</v>
      </c>
      <c r="V51" s="206" t="s">
        <v>646</v>
      </c>
      <c r="W51" s="206" t="s">
        <v>647</v>
      </c>
      <c r="X51" s="206" t="s">
        <v>648</v>
      </c>
      <c r="Y51" s="206" t="s">
        <v>649</v>
      </c>
      <c r="Z51" s="207" t="s">
        <v>650</v>
      </c>
      <c r="AA51" s="145"/>
      <c r="AB51" s="205" t="s">
        <v>451</v>
      </c>
      <c r="AC51" s="206" t="s">
        <v>627</v>
      </c>
      <c r="AD51" s="206" t="s">
        <v>628</v>
      </c>
      <c r="AE51" s="206" t="s">
        <v>629</v>
      </c>
      <c r="AF51" s="206" t="s">
        <v>630</v>
      </c>
      <c r="AG51" s="206" t="s">
        <v>631</v>
      </c>
      <c r="AH51" s="206" t="s">
        <v>632</v>
      </c>
      <c r="AI51" s="206" t="s">
        <v>633</v>
      </c>
      <c r="AJ51" s="206" t="s">
        <v>634</v>
      </c>
      <c r="AK51" s="206" t="s">
        <v>635</v>
      </c>
      <c r="AL51" s="206" t="s">
        <v>636</v>
      </c>
      <c r="AM51" s="206" t="s">
        <v>637</v>
      </c>
      <c r="AN51" s="206" t="s">
        <v>638</v>
      </c>
      <c r="AO51" s="206" t="s">
        <v>639</v>
      </c>
      <c r="AP51" s="206" t="s">
        <v>640</v>
      </c>
      <c r="AQ51" s="206" t="s">
        <v>641</v>
      </c>
      <c r="AR51" s="206" t="s">
        <v>642</v>
      </c>
      <c r="AS51" s="206" t="s">
        <v>643</v>
      </c>
      <c r="AT51" s="206" t="s">
        <v>644</v>
      </c>
      <c r="AU51" s="206" t="s">
        <v>645</v>
      </c>
      <c r="AV51" s="206" t="s">
        <v>646</v>
      </c>
      <c r="AW51" s="206" t="s">
        <v>647</v>
      </c>
      <c r="AX51" s="206" t="s">
        <v>648</v>
      </c>
      <c r="AY51" s="206" t="s">
        <v>649</v>
      </c>
      <c r="AZ51" s="207" t="s">
        <v>650</v>
      </c>
    </row>
    <row r="52" spans="1:52" s="144" customFormat="1" ht="14.25" customHeight="1" x14ac:dyDescent="0.2">
      <c r="A52" s="83"/>
      <c r="B52" s="208">
        <v>1</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226"/>
      <c r="AA52" s="145"/>
      <c r="AB52" s="208">
        <v>1</v>
      </c>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226"/>
    </row>
    <row r="53" spans="1:52" s="144" customFormat="1" ht="14.25" customHeight="1" x14ac:dyDescent="0.2">
      <c r="A53" s="83"/>
      <c r="B53" s="208">
        <f>B52+1</f>
        <v>2</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226"/>
      <c r="AA53" s="145"/>
      <c r="AB53" s="208">
        <f>AB52+1</f>
        <v>2</v>
      </c>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226"/>
    </row>
    <row r="54" spans="1:52" s="144" customFormat="1" ht="14.25" customHeight="1" x14ac:dyDescent="0.2">
      <c r="A54" s="83"/>
      <c r="B54" s="208">
        <f t="shared" ref="B54:B117" si="0">B53+1</f>
        <v>3</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226"/>
      <c r="AA54" s="145"/>
      <c r="AB54" s="208">
        <f t="shared" ref="AB54:AB117" si="1">AB53+1</f>
        <v>3</v>
      </c>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226"/>
    </row>
    <row r="55" spans="1:52" s="144" customFormat="1" ht="14.25" customHeight="1" x14ac:dyDescent="0.2">
      <c r="A55" s="83"/>
      <c r="B55" s="208">
        <f t="shared" si="0"/>
        <v>4</v>
      </c>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226"/>
      <c r="AA55" s="145"/>
      <c r="AB55" s="208">
        <f t="shared" si="1"/>
        <v>4</v>
      </c>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226"/>
    </row>
    <row r="56" spans="1:52" s="144" customFormat="1" ht="14.25" customHeight="1" x14ac:dyDescent="0.2">
      <c r="A56" s="83"/>
      <c r="B56" s="208">
        <f t="shared" si="0"/>
        <v>5</v>
      </c>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226"/>
      <c r="AA56" s="145"/>
      <c r="AB56" s="208">
        <f t="shared" si="1"/>
        <v>5</v>
      </c>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226"/>
    </row>
    <row r="57" spans="1:52" s="144" customFormat="1" ht="14.25" customHeight="1" x14ac:dyDescent="0.2">
      <c r="A57" s="83"/>
      <c r="B57" s="208">
        <f t="shared" si="0"/>
        <v>6</v>
      </c>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226"/>
      <c r="AA57" s="145"/>
      <c r="AB57" s="208">
        <f t="shared" si="1"/>
        <v>6</v>
      </c>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226"/>
    </row>
    <row r="58" spans="1:52" s="144" customFormat="1" ht="14.25" customHeight="1" x14ac:dyDescent="0.2">
      <c r="A58" s="83"/>
      <c r="B58" s="208">
        <f t="shared" si="0"/>
        <v>7</v>
      </c>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226"/>
      <c r="AA58" s="145"/>
      <c r="AB58" s="208">
        <f t="shared" si="1"/>
        <v>7</v>
      </c>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226"/>
    </row>
    <row r="59" spans="1:52" s="144" customFormat="1" ht="14.25" customHeight="1" x14ac:dyDescent="0.2">
      <c r="A59" s="83"/>
      <c r="B59" s="208">
        <f t="shared" si="0"/>
        <v>8</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226"/>
      <c r="AA59" s="145"/>
      <c r="AB59" s="208">
        <f t="shared" si="1"/>
        <v>8</v>
      </c>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226"/>
    </row>
    <row r="60" spans="1:52" s="144" customFormat="1" ht="14.25" customHeight="1" x14ac:dyDescent="0.2">
      <c r="A60" s="83"/>
      <c r="B60" s="208">
        <f t="shared" si="0"/>
        <v>9</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226"/>
      <c r="AA60" s="145"/>
      <c r="AB60" s="208">
        <f t="shared" si="1"/>
        <v>9</v>
      </c>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226"/>
    </row>
    <row r="61" spans="1:52" s="144" customFormat="1" ht="14.25" customHeight="1" x14ac:dyDescent="0.2">
      <c r="A61" s="83"/>
      <c r="B61" s="208">
        <f t="shared" si="0"/>
        <v>10</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226"/>
      <c r="AA61" s="145"/>
      <c r="AB61" s="208">
        <f t="shared" si="1"/>
        <v>10</v>
      </c>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226"/>
    </row>
    <row r="62" spans="1:52" s="144" customFormat="1" ht="14.25" customHeight="1" x14ac:dyDescent="0.2">
      <c r="A62" s="83"/>
      <c r="B62" s="208">
        <f t="shared" si="0"/>
        <v>11</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226"/>
      <c r="AA62" s="145"/>
      <c r="AB62" s="208">
        <f t="shared" si="1"/>
        <v>11</v>
      </c>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226"/>
    </row>
    <row r="63" spans="1:52" s="144" customFormat="1" ht="14.25" customHeight="1" x14ac:dyDescent="0.2">
      <c r="A63" s="83"/>
      <c r="B63" s="208">
        <f t="shared" si="0"/>
        <v>12</v>
      </c>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226"/>
      <c r="AA63" s="145"/>
      <c r="AB63" s="208">
        <f t="shared" si="1"/>
        <v>12</v>
      </c>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226"/>
    </row>
    <row r="64" spans="1:52" s="144" customFormat="1" ht="14.25" customHeight="1" x14ac:dyDescent="0.2">
      <c r="A64" s="83"/>
      <c r="B64" s="208">
        <f t="shared" si="0"/>
        <v>13</v>
      </c>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226"/>
      <c r="AA64" s="145"/>
      <c r="AB64" s="208">
        <f t="shared" si="1"/>
        <v>13</v>
      </c>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226"/>
    </row>
    <row r="65" spans="1:52" s="144" customFormat="1" ht="14.25" customHeight="1" x14ac:dyDescent="0.2">
      <c r="A65" s="83"/>
      <c r="B65" s="208">
        <f t="shared" si="0"/>
        <v>14</v>
      </c>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226"/>
      <c r="AA65" s="145"/>
      <c r="AB65" s="208">
        <f t="shared" si="1"/>
        <v>14</v>
      </c>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226"/>
    </row>
    <row r="66" spans="1:52" s="144" customFormat="1" ht="14.25" customHeight="1" x14ac:dyDescent="0.2">
      <c r="A66" s="83"/>
      <c r="B66" s="208">
        <f t="shared" si="0"/>
        <v>15</v>
      </c>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226"/>
      <c r="AA66" s="145"/>
      <c r="AB66" s="208">
        <f t="shared" si="1"/>
        <v>15</v>
      </c>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226"/>
    </row>
    <row r="67" spans="1:52" s="144" customFormat="1" ht="14.25" customHeight="1" x14ac:dyDescent="0.2">
      <c r="A67" s="83"/>
      <c r="B67" s="208">
        <f t="shared" si="0"/>
        <v>16</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226"/>
      <c r="AA67" s="145"/>
      <c r="AB67" s="208">
        <f t="shared" si="1"/>
        <v>16</v>
      </c>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226"/>
    </row>
    <row r="68" spans="1:52" s="144" customFormat="1" ht="14.25" customHeight="1" x14ac:dyDescent="0.2">
      <c r="A68" s="83"/>
      <c r="B68" s="208">
        <f t="shared" si="0"/>
        <v>17</v>
      </c>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226"/>
      <c r="AA68" s="145"/>
      <c r="AB68" s="208">
        <f t="shared" si="1"/>
        <v>17</v>
      </c>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226"/>
    </row>
    <row r="69" spans="1:52" s="144" customFormat="1" ht="14.25" customHeight="1" x14ac:dyDescent="0.2">
      <c r="A69" s="83"/>
      <c r="B69" s="208">
        <f t="shared" si="0"/>
        <v>18</v>
      </c>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226"/>
      <c r="AA69" s="145"/>
      <c r="AB69" s="208">
        <f t="shared" si="1"/>
        <v>18</v>
      </c>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226"/>
    </row>
    <row r="70" spans="1:52" s="144" customFormat="1" ht="14.25" customHeight="1" x14ac:dyDescent="0.2">
      <c r="A70" s="83"/>
      <c r="B70" s="208">
        <f t="shared" si="0"/>
        <v>19</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226"/>
      <c r="AA70" s="145"/>
      <c r="AB70" s="208">
        <f t="shared" si="1"/>
        <v>19</v>
      </c>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226"/>
    </row>
    <row r="71" spans="1:52" s="144" customFormat="1" ht="14.25" customHeight="1" x14ac:dyDescent="0.2">
      <c r="A71" s="83"/>
      <c r="B71" s="208">
        <f t="shared" si="0"/>
        <v>20</v>
      </c>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226"/>
      <c r="AA71" s="145"/>
      <c r="AB71" s="208">
        <f t="shared" si="1"/>
        <v>20</v>
      </c>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226"/>
    </row>
    <row r="72" spans="1:52" s="144" customFormat="1" ht="14.25" customHeight="1" x14ac:dyDescent="0.2">
      <c r="A72" s="83"/>
      <c r="B72" s="208">
        <f t="shared" si="0"/>
        <v>21</v>
      </c>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226"/>
      <c r="AA72" s="145"/>
      <c r="AB72" s="208">
        <f t="shared" si="1"/>
        <v>21</v>
      </c>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226"/>
    </row>
    <row r="73" spans="1:52" s="144" customFormat="1" ht="14.25" customHeight="1" x14ac:dyDescent="0.2">
      <c r="A73" s="83"/>
      <c r="B73" s="208">
        <f t="shared" si="0"/>
        <v>22</v>
      </c>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226"/>
      <c r="AA73" s="145"/>
      <c r="AB73" s="208">
        <f t="shared" si="1"/>
        <v>22</v>
      </c>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226"/>
    </row>
    <row r="74" spans="1:52" s="144" customFormat="1" ht="14.25" customHeight="1" x14ac:dyDescent="0.2">
      <c r="A74" s="83"/>
      <c r="B74" s="208">
        <f t="shared" si="0"/>
        <v>23</v>
      </c>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226"/>
      <c r="AA74" s="145"/>
      <c r="AB74" s="208">
        <f t="shared" si="1"/>
        <v>23</v>
      </c>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226"/>
    </row>
    <row r="75" spans="1:52" s="144" customFormat="1" ht="14.25" customHeight="1" x14ac:dyDescent="0.2">
      <c r="A75" s="83"/>
      <c r="B75" s="208">
        <f t="shared" si="0"/>
        <v>24</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226"/>
      <c r="AA75" s="145"/>
      <c r="AB75" s="208">
        <f t="shared" si="1"/>
        <v>24</v>
      </c>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226"/>
    </row>
    <row r="76" spans="1:52" s="144" customFormat="1" ht="14.25" customHeight="1" x14ac:dyDescent="0.2">
      <c r="A76" s="83"/>
      <c r="B76" s="208">
        <f t="shared" si="0"/>
        <v>25</v>
      </c>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226"/>
      <c r="AA76" s="145"/>
      <c r="AB76" s="208">
        <f t="shared" si="1"/>
        <v>25</v>
      </c>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226"/>
    </row>
    <row r="77" spans="1:52" s="144" customFormat="1" ht="14.25" customHeight="1" x14ac:dyDescent="0.2">
      <c r="A77" s="83"/>
      <c r="B77" s="208">
        <f t="shared" si="0"/>
        <v>26</v>
      </c>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226"/>
      <c r="AA77" s="145"/>
      <c r="AB77" s="208">
        <f t="shared" si="1"/>
        <v>26</v>
      </c>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226"/>
    </row>
    <row r="78" spans="1:52" s="144" customFormat="1" ht="14.25" customHeight="1" x14ac:dyDescent="0.2">
      <c r="A78" s="83"/>
      <c r="B78" s="208">
        <f t="shared" si="0"/>
        <v>27</v>
      </c>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226"/>
      <c r="AA78" s="145"/>
      <c r="AB78" s="208">
        <f t="shared" si="1"/>
        <v>27</v>
      </c>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226"/>
    </row>
    <row r="79" spans="1:52" s="144" customFormat="1" ht="14.25" customHeight="1" x14ac:dyDescent="0.2">
      <c r="A79" s="83"/>
      <c r="B79" s="208">
        <f t="shared" si="0"/>
        <v>28</v>
      </c>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226"/>
      <c r="AA79" s="145"/>
      <c r="AB79" s="208">
        <f t="shared" si="1"/>
        <v>28</v>
      </c>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226"/>
    </row>
    <row r="80" spans="1:52" s="144" customFormat="1" ht="14.25" customHeight="1" x14ac:dyDescent="0.2">
      <c r="A80" s="83"/>
      <c r="B80" s="208">
        <f t="shared" si="0"/>
        <v>29</v>
      </c>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226"/>
      <c r="AA80" s="145"/>
      <c r="AB80" s="208">
        <f t="shared" si="1"/>
        <v>29</v>
      </c>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226"/>
    </row>
    <row r="81" spans="1:52" s="144" customFormat="1" ht="14.25" customHeight="1" x14ac:dyDescent="0.2">
      <c r="A81" s="83"/>
      <c r="B81" s="208">
        <f t="shared" si="0"/>
        <v>30</v>
      </c>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226"/>
      <c r="AA81" s="145"/>
      <c r="AB81" s="208">
        <f t="shared" si="1"/>
        <v>30</v>
      </c>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226"/>
    </row>
    <row r="82" spans="1:52" s="144" customFormat="1" ht="14.25" customHeight="1" x14ac:dyDescent="0.2">
      <c r="A82" s="83"/>
      <c r="B82" s="208">
        <f t="shared" si="0"/>
        <v>31</v>
      </c>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226"/>
      <c r="AA82" s="145"/>
      <c r="AB82" s="208">
        <f t="shared" si="1"/>
        <v>31</v>
      </c>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226"/>
    </row>
    <row r="83" spans="1:52" s="144" customFormat="1" ht="14.25" customHeight="1" x14ac:dyDescent="0.2">
      <c r="A83" s="83"/>
      <c r="B83" s="208">
        <f t="shared" si="0"/>
        <v>32</v>
      </c>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226"/>
      <c r="AA83" s="145"/>
      <c r="AB83" s="208">
        <f t="shared" si="1"/>
        <v>32</v>
      </c>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226"/>
    </row>
    <row r="84" spans="1:52" s="144" customFormat="1" ht="14.25" customHeight="1" x14ac:dyDescent="0.2">
      <c r="A84" s="83"/>
      <c r="B84" s="208">
        <f t="shared" si="0"/>
        <v>33</v>
      </c>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226"/>
      <c r="AA84" s="145"/>
      <c r="AB84" s="208">
        <f t="shared" si="1"/>
        <v>33</v>
      </c>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226"/>
    </row>
    <row r="85" spans="1:52" s="144" customFormat="1" ht="14.25" customHeight="1" x14ac:dyDescent="0.2">
      <c r="A85" s="83"/>
      <c r="B85" s="208">
        <f t="shared" si="0"/>
        <v>34</v>
      </c>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226"/>
      <c r="AA85" s="145"/>
      <c r="AB85" s="208">
        <f t="shared" si="1"/>
        <v>34</v>
      </c>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226"/>
    </row>
    <row r="86" spans="1:52" s="144" customFormat="1" ht="14.25" customHeight="1" x14ac:dyDescent="0.2">
      <c r="A86" s="83"/>
      <c r="B86" s="208">
        <f t="shared" si="0"/>
        <v>35</v>
      </c>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226"/>
      <c r="AA86" s="145"/>
      <c r="AB86" s="208">
        <f t="shared" si="1"/>
        <v>35</v>
      </c>
      <c r="AC86" s="178"/>
      <c r="AD86" s="178"/>
      <c r="AE86" s="178"/>
      <c r="AF86" s="178"/>
      <c r="AG86" s="178"/>
      <c r="AH86" s="178"/>
      <c r="AI86" s="178"/>
      <c r="AJ86" s="178"/>
      <c r="AK86" s="178"/>
      <c r="AL86" s="178"/>
      <c r="AM86" s="178"/>
      <c r="AN86" s="178"/>
      <c r="AO86" s="178"/>
      <c r="AP86" s="178"/>
      <c r="AQ86" s="178"/>
      <c r="AR86" s="178"/>
      <c r="AS86" s="178"/>
      <c r="AT86" s="178"/>
      <c r="AU86" s="178"/>
      <c r="AV86" s="178"/>
      <c r="AW86" s="178"/>
      <c r="AX86" s="178"/>
      <c r="AY86" s="178"/>
      <c r="AZ86" s="226"/>
    </row>
    <row r="87" spans="1:52" s="144" customFormat="1" ht="14.25" customHeight="1" x14ac:dyDescent="0.2">
      <c r="A87" s="83"/>
      <c r="B87" s="208">
        <f t="shared" si="0"/>
        <v>36</v>
      </c>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226"/>
      <c r="AA87" s="145"/>
      <c r="AB87" s="208">
        <f t="shared" si="1"/>
        <v>36</v>
      </c>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8"/>
      <c r="AY87" s="178"/>
      <c r="AZ87" s="226"/>
    </row>
    <row r="88" spans="1:52" s="144" customFormat="1" ht="14.25" customHeight="1" x14ac:dyDescent="0.2">
      <c r="A88" s="83"/>
      <c r="B88" s="208">
        <f t="shared" si="0"/>
        <v>37</v>
      </c>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226"/>
      <c r="AA88" s="145"/>
      <c r="AB88" s="208">
        <f t="shared" si="1"/>
        <v>37</v>
      </c>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c r="AY88" s="178"/>
      <c r="AZ88" s="226"/>
    </row>
    <row r="89" spans="1:52" s="144" customFormat="1" ht="14.25" customHeight="1" x14ac:dyDescent="0.2">
      <c r="A89" s="83"/>
      <c r="B89" s="208">
        <f t="shared" si="0"/>
        <v>38</v>
      </c>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226"/>
      <c r="AA89" s="145"/>
      <c r="AB89" s="208">
        <f t="shared" si="1"/>
        <v>38</v>
      </c>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8"/>
      <c r="AZ89" s="226"/>
    </row>
    <row r="90" spans="1:52" s="144" customFormat="1" ht="14.25" customHeight="1" x14ac:dyDescent="0.2">
      <c r="A90" s="83"/>
      <c r="B90" s="208">
        <f t="shared" si="0"/>
        <v>39</v>
      </c>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226"/>
      <c r="AA90" s="145"/>
      <c r="AB90" s="208">
        <f t="shared" si="1"/>
        <v>39</v>
      </c>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8"/>
      <c r="AY90" s="178"/>
      <c r="AZ90" s="226"/>
    </row>
    <row r="91" spans="1:52" s="144" customFormat="1" ht="14.25" customHeight="1" x14ac:dyDescent="0.2">
      <c r="A91" s="83"/>
      <c r="B91" s="208">
        <f t="shared" si="0"/>
        <v>40</v>
      </c>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226"/>
      <c r="AA91" s="145"/>
      <c r="AB91" s="208">
        <f t="shared" si="1"/>
        <v>40</v>
      </c>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178"/>
      <c r="AZ91" s="226"/>
    </row>
    <row r="92" spans="1:52" s="144" customFormat="1" ht="14.25" customHeight="1" x14ac:dyDescent="0.2">
      <c r="A92" s="83"/>
      <c r="B92" s="208">
        <f t="shared" si="0"/>
        <v>41</v>
      </c>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226"/>
      <c r="AA92" s="145"/>
      <c r="AB92" s="208">
        <f t="shared" si="1"/>
        <v>41</v>
      </c>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226"/>
    </row>
    <row r="93" spans="1:52" s="144" customFormat="1" ht="14.25" customHeight="1" x14ac:dyDescent="0.2">
      <c r="A93" s="83"/>
      <c r="B93" s="208">
        <f t="shared" si="0"/>
        <v>42</v>
      </c>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226"/>
      <c r="AA93" s="145"/>
      <c r="AB93" s="208">
        <f t="shared" si="1"/>
        <v>42</v>
      </c>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226"/>
    </row>
    <row r="94" spans="1:52" s="144" customFormat="1" ht="14.25" customHeight="1" x14ac:dyDescent="0.2">
      <c r="A94" s="83"/>
      <c r="B94" s="208">
        <f t="shared" si="0"/>
        <v>43</v>
      </c>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226"/>
      <c r="AA94" s="145"/>
      <c r="AB94" s="208">
        <f t="shared" si="1"/>
        <v>43</v>
      </c>
      <c r="AC94" s="178"/>
      <c r="AD94" s="178"/>
      <c r="AE94" s="178"/>
      <c r="AF94" s="178"/>
      <c r="AG94" s="178"/>
      <c r="AH94" s="178"/>
      <c r="AI94" s="178"/>
      <c r="AJ94" s="178"/>
      <c r="AK94" s="178"/>
      <c r="AL94" s="178"/>
      <c r="AM94" s="178"/>
      <c r="AN94" s="178"/>
      <c r="AO94" s="178"/>
      <c r="AP94" s="178"/>
      <c r="AQ94" s="178"/>
      <c r="AR94" s="178"/>
      <c r="AS94" s="178"/>
      <c r="AT94" s="178"/>
      <c r="AU94" s="178"/>
      <c r="AV94" s="178"/>
      <c r="AW94" s="178"/>
      <c r="AX94" s="178"/>
      <c r="AY94" s="178"/>
      <c r="AZ94" s="226"/>
    </row>
    <row r="95" spans="1:52" s="144" customFormat="1" ht="14.25" customHeight="1" x14ac:dyDescent="0.2">
      <c r="A95" s="83"/>
      <c r="B95" s="208">
        <f t="shared" si="0"/>
        <v>44</v>
      </c>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226"/>
      <c r="AA95" s="145"/>
      <c r="AB95" s="208">
        <f t="shared" si="1"/>
        <v>44</v>
      </c>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8"/>
      <c r="AY95" s="178"/>
      <c r="AZ95" s="226"/>
    </row>
    <row r="96" spans="1:52" s="144" customFormat="1" ht="14.25" customHeight="1" x14ac:dyDescent="0.2">
      <c r="A96" s="83"/>
      <c r="B96" s="208">
        <f t="shared" si="0"/>
        <v>45</v>
      </c>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226"/>
      <c r="AA96" s="145"/>
      <c r="AB96" s="208">
        <f t="shared" si="1"/>
        <v>45</v>
      </c>
      <c r="AC96" s="178"/>
      <c r="AD96" s="178"/>
      <c r="AE96" s="178"/>
      <c r="AF96" s="178"/>
      <c r="AG96" s="178"/>
      <c r="AH96" s="178"/>
      <c r="AI96" s="178"/>
      <c r="AJ96" s="178"/>
      <c r="AK96" s="178"/>
      <c r="AL96" s="178"/>
      <c r="AM96" s="178"/>
      <c r="AN96" s="178"/>
      <c r="AO96" s="178"/>
      <c r="AP96" s="178"/>
      <c r="AQ96" s="178"/>
      <c r="AR96" s="178"/>
      <c r="AS96" s="178"/>
      <c r="AT96" s="178"/>
      <c r="AU96" s="178"/>
      <c r="AV96" s="178"/>
      <c r="AW96" s="178"/>
      <c r="AX96" s="178"/>
      <c r="AY96" s="178"/>
      <c r="AZ96" s="226"/>
    </row>
    <row r="97" spans="1:52" s="144" customFormat="1" ht="14.25" customHeight="1" x14ac:dyDescent="0.2">
      <c r="A97" s="83"/>
      <c r="B97" s="208">
        <f t="shared" si="0"/>
        <v>46</v>
      </c>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226"/>
      <c r="AA97" s="145"/>
      <c r="AB97" s="208">
        <f t="shared" si="1"/>
        <v>46</v>
      </c>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226"/>
    </row>
    <row r="98" spans="1:52" s="144" customFormat="1" ht="14.25" customHeight="1" x14ac:dyDescent="0.2">
      <c r="A98" s="83"/>
      <c r="B98" s="208">
        <f t="shared" si="0"/>
        <v>47</v>
      </c>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226"/>
      <c r="AA98" s="145"/>
      <c r="AB98" s="208">
        <f t="shared" si="1"/>
        <v>47</v>
      </c>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226"/>
    </row>
    <row r="99" spans="1:52" s="144" customFormat="1" ht="14.25" customHeight="1" x14ac:dyDescent="0.2">
      <c r="A99" s="83"/>
      <c r="B99" s="208">
        <f t="shared" si="0"/>
        <v>48</v>
      </c>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226"/>
      <c r="AA99" s="145"/>
      <c r="AB99" s="208">
        <f t="shared" si="1"/>
        <v>48</v>
      </c>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226"/>
    </row>
    <row r="100" spans="1:52" s="144" customFormat="1" ht="14.25" customHeight="1" x14ac:dyDescent="0.2">
      <c r="A100" s="83"/>
      <c r="B100" s="208">
        <f t="shared" si="0"/>
        <v>49</v>
      </c>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226"/>
      <c r="AA100" s="145"/>
      <c r="AB100" s="208">
        <f t="shared" si="1"/>
        <v>49</v>
      </c>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226"/>
    </row>
    <row r="101" spans="1:52" s="144" customFormat="1" ht="14.25" customHeight="1" x14ac:dyDescent="0.2">
      <c r="A101" s="83"/>
      <c r="B101" s="208">
        <f t="shared" si="0"/>
        <v>50</v>
      </c>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226"/>
      <c r="AA101" s="145"/>
      <c r="AB101" s="208">
        <f t="shared" si="1"/>
        <v>50</v>
      </c>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226"/>
    </row>
    <row r="102" spans="1:52" s="144" customFormat="1" ht="14.25" customHeight="1" x14ac:dyDescent="0.2">
      <c r="A102" s="83"/>
      <c r="B102" s="208">
        <f t="shared" si="0"/>
        <v>51</v>
      </c>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226"/>
      <c r="AA102" s="145"/>
      <c r="AB102" s="208">
        <f t="shared" si="1"/>
        <v>51</v>
      </c>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226"/>
    </row>
    <row r="103" spans="1:52" s="144" customFormat="1" ht="14.25" customHeight="1" x14ac:dyDescent="0.2">
      <c r="A103" s="83"/>
      <c r="B103" s="208">
        <f t="shared" si="0"/>
        <v>52</v>
      </c>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226"/>
      <c r="AA103" s="145"/>
      <c r="AB103" s="208">
        <f t="shared" si="1"/>
        <v>52</v>
      </c>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226"/>
    </row>
    <row r="104" spans="1:52" s="144" customFormat="1" ht="14.25" customHeight="1" x14ac:dyDescent="0.2">
      <c r="A104" s="83"/>
      <c r="B104" s="208">
        <f t="shared" si="0"/>
        <v>53</v>
      </c>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226"/>
      <c r="AA104" s="145"/>
      <c r="AB104" s="208">
        <f t="shared" si="1"/>
        <v>53</v>
      </c>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226"/>
    </row>
    <row r="105" spans="1:52" s="144" customFormat="1" ht="14.25" customHeight="1" x14ac:dyDescent="0.2">
      <c r="A105" s="83"/>
      <c r="B105" s="208">
        <f t="shared" si="0"/>
        <v>54</v>
      </c>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226"/>
      <c r="AA105" s="145"/>
      <c r="AB105" s="208">
        <f t="shared" si="1"/>
        <v>54</v>
      </c>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226"/>
    </row>
    <row r="106" spans="1:52" s="144" customFormat="1" ht="14.25" customHeight="1" x14ac:dyDescent="0.2">
      <c r="A106" s="83"/>
      <c r="B106" s="208">
        <f t="shared" si="0"/>
        <v>55</v>
      </c>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226"/>
      <c r="AA106" s="145"/>
      <c r="AB106" s="208">
        <f t="shared" si="1"/>
        <v>55</v>
      </c>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226"/>
    </row>
    <row r="107" spans="1:52" s="144" customFormat="1" ht="14.25" customHeight="1" x14ac:dyDescent="0.2">
      <c r="A107" s="83"/>
      <c r="B107" s="208">
        <f t="shared" si="0"/>
        <v>56</v>
      </c>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226"/>
      <c r="AA107" s="145"/>
      <c r="AB107" s="208">
        <f t="shared" si="1"/>
        <v>56</v>
      </c>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226"/>
    </row>
    <row r="108" spans="1:52" s="144" customFormat="1" ht="14.25" customHeight="1" x14ac:dyDescent="0.2">
      <c r="A108" s="83"/>
      <c r="B108" s="208">
        <f t="shared" si="0"/>
        <v>57</v>
      </c>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226"/>
      <c r="AA108" s="145"/>
      <c r="AB108" s="208">
        <f t="shared" si="1"/>
        <v>57</v>
      </c>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226"/>
    </row>
    <row r="109" spans="1:52" s="144" customFormat="1" ht="14.25" customHeight="1" x14ac:dyDescent="0.2">
      <c r="A109" s="83"/>
      <c r="B109" s="208">
        <f t="shared" si="0"/>
        <v>58</v>
      </c>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226"/>
      <c r="AA109" s="145"/>
      <c r="AB109" s="208">
        <f t="shared" si="1"/>
        <v>58</v>
      </c>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226"/>
    </row>
    <row r="110" spans="1:52" s="144" customFormat="1" ht="14.25" customHeight="1" x14ac:dyDescent="0.2">
      <c r="A110" s="83"/>
      <c r="B110" s="208">
        <f t="shared" si="0"/>
        <v>59</v>
      </c>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226"/>
      <c r="AA110" s="145"/>
      <c r="AB110" s="208">
        <f t="shared" si="1"/>
        <v>59</v>
      </c>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226"/>
    </row>
    <row r="111" spans="1:52" s="144" customFormat="1" ht="14.25" customHeight="1" x14ac:dyDescent="0.2">
      <c r="A111" s="83"/>
      <c r="B111" s="208">
        <f t="shared" si="0"/>
        <v>60</v>
      </c>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226"/>
      <c r="AA111" s="145"/>
      <c r="AB111" s="208">
        <f t="shared" si="1"/>
        <v>60</v>
      </c>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226"/>
    </row>
    <row r="112" spans="1:52" s="144" customFormat="1" ht="14.25" customHeight="1" x14ac:dyDescent="0.2">
      <c r="A112" s="83"/>
      <c r="B112" s="208">
        <f t="shared" si="0"/>
        <v>61</v>
      </c>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226"/>
      <c r="AA112" s="145"/>
      <c r="AB112" s="208">
        <f t="shared" si="1"/>
        <v>61</v>
      </c>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226"/>
    </row>
    <row r="113" spans="1:52" s="144" customFormat="1" ht="14.25" customHeight="1" x14ac:dyDescent="0.2">
      <c r="A113" s="83"/>
      <c r="B113" s="208">
        <f t="shared" si="0"/>
        <v>62</v>
      </c>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226"/>
      <c r="AA113" s="145"/>
      <c r="AB113" s="208">
        <f t="shared" si="1"/>
        <v>62</v>
      </c>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226"/>
    </row>
    <row r="114" spans="1:52" s="144" customFormat="1" ht="14.25" customHeight="1" x14ac:dyDescent="0.2">
      <c r="A114" s="83"/>
      <c r="B114" s="208">
        <f t="shared" si="0"/>
        <v>63</v>
      </c>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226"/>
      <c r="AA114" s="145"/>
      <c r="AB114" s="208">
        <f t="shared" si="1"/>
        <v>63</v>
      </c>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226"/>
    </row>
    <row r="115" spans="1:52" s="144" customFormat="1" ht="14.25" customHeight="1" x14ac:dyDescent="0.2">
      <c r="A115" s="83"/>
      <c r="B115" s="208">
        <f t="shared" si="0"/>
        <v>64</v>
      </c>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226"/>
      <c r="AA115" s="145"/>
      <c r="AB115" s="208">
        <f t="shared" si="1"/>
        <v>64</v>
      </c>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226"/>
    </row>
    <row r="116" spans="1:52" s="144" customFormat="1" ht="14.25" customHeight="1" x14ac:dyDescent="0.2">
      <c r="A116" s="83"/>
      <c r="B116" s="208">
        <f t="shared" si="0"/>
        <v>65</v>
      </c>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226"/>
      <c r="AA116" s="145"/>
      <c r="AB116" s="208">
        <f t="shared" si="1"/>
        <v>65</v>
      </c>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226"/>
    </row>
    <row r="117" spans="1:52" s="144" customFormat="1" ht="14.25" customHeight="1" x14ac:dyDescent="0.2">
      <c r="A117" s="83"/>
      <c r="B117" s="208">
        <f t="shared" si="0"/>
        <v>66</v>
      </c>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226"/>
      <c r="AA117" s="145"/>
      <c r="AB117" s="208">
        <f t="shared" si="1"/>
        <v>66</v>
      </c>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226"/>
    </row>
    <row r="118" spans="1:52" s="144" customFormat="1" ht="14.25" customHeight="1" x14ac:dyDescent="0.2">
      <c r="A118" s="83"/>
      <c r="B118" s="208">
        <f t="shared" ref="B118:B181" si="2">B117+1</f>
        <v>67</v>
      </c>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226"/>
      <c r="AA118" s="145"/>
      <c r="AB118" s="208">
        <f t="shared" ref="AB118:AB181" si="3">AB117+1</f>
        <v>67</v>
      </c>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226"/>
    </row>
    <row r="119" spans="1:52" s="144" customFormat="1" ht="14.25" customHeight="1" x14ac:dyDescent="0.2">
      <c r="A119" s="83"/>
      <c r="B119" s="208">
        <f t="shared" si="2"/>
        <v>68</v>
      </c>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226"/>
      <c r="AA119" s="145"/>
      <c r="AB119" s="208">
        <f t="shared" si="3"/>
        <v>68</v>
      </c>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226"/>
    </row>
    <row r="120" spans="1:52" s="144" customFormat="1" ht="14.25" customHeight="1" x14ac:dyDescent="0.2">
      <c r="A120" s="83"/>
      <c r="B120" s="208">
        <f t="shared" si="2"/>
        <v>69</v>
      </c>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226"/>
      <c r="AA120" s="145"/>
      <c r="AB120" s="208">
        <f t="shared" si="3"/>
        <v>69</v>
      </c>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226"/>
    </row>
    <row r="121" spans="1:52" s="144" customFormat="1" ht="14.25" customHeight="1" x14ac:dyDescent="0.2">
      <c r="A121" s="83"/>
      <c r="B121" s="208">
        <f t="shared" si="2"/>
        <v>70</v>
      </c>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226"/>
      <c r="AA121" s="145"/>
      <c r="AB121" s="208">
        <f t="shared" si="3"/>
        <v>70</v>
      </c>
      <c r="AC121" s="178"/>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78"/>
      <c r="AY121" s="178"/>
      <c r="AZ121" s="226"/>
    </row>
    <row r="122" spans="1:52" s="144" customFormat="1" ht="14.25" customHeight="1" x14ac:dyDescent="0.2">
      <c r="A122" s="83"/>
      <c r="B122" s="208">
        <f t="shared" si="2"/>
        <v>71</v>
      </c>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226"/>
      <c r="AA122" s="145"/>
      <c r="AB122" s="208">
        <f t="shared" si="3"/>
        <v>71</v>
      </c>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226"/>
    </row>
    <row r="123" spans="1:52" s="144" customFormat="1" ht="14.25" customHeight="1" x14ac:dyDescent="0.2">
      <c r="A123" s="83"/>
      <c r="B123" s="208">
        <f t="shared" si="2"/>
        <v>72</v>
      </c>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226"/>
      <c r="AA123" s="145"/>
      <c r="AB123" s="208">
        <f t="shared" si="3"/>
        <v>72</v>
      </c>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8"/>
      <c r="AY123" s="178"/>
      <c r="AZ123" s="226"/>
    </row>
    <row r="124" spans="1:52" s="144" customFormat="1" ht="14.25" customHeight="1" x14ac:dyDescent="0.2">
      <c r="A124" s="83"/>
      <c r="B124" s="208">
        <f t="shared" si="2"/>
        <v>73</v>
      </c>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226"/>
      <c r="AA124" s="145"/>
      <c r="AB124" s="208">
        <f t="shared" si="3"/>
        <v>73</v>
      </c>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78"/>
      <c r="AY124" s="178"/>
      <c r="AZ124" s="226"/>
    </row>
    <row r="125" spans="1:52" s="144" customFormat="1" ht="14.25" customHeight="1" x14ac:dyDescent="0.2">
      <c r="A125" s="83"/>
      <c r="B125" s="208">
        <f t="shared" si="2"/>
        <v>74</v>
      </c>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226"/>
      <c r="AA125" s="145"/>
      <c r="AB125" s="208">
        <f t="shared" si="3"/>
        <v>74</v>
      </c>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226"/>
    </row>
    <row r="126" spans="1:52" s="144" customFormat="1" ht="14.25" customHeight="1" x14ac:dyDescent="0.2">
      <c r="A126" s="83"/>
      <c r="B126" s="208">
        <f t="shared" si="2"/>
        <v>75</v>
      </c>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226"/>
      <c r="AA126" s="145"/>
      <c r="AB126" s="208">
        <f t="shared" si="3"/>
        <v>75</v>
      </c>
      <c r="AC126" s="178"/>
      <c r="AD126" s="178"/>
      <c r="AE126" s="178"/>
      <c r="AF126" s="178"/>
      <c r="AG126" s="178"/>
      <c r="AH126" s="178"/>
      <c r="AI126" s="178"/>
      <c r="AJ126" s="178"/>
      <c r="AK126" s="178"/>
      <c r="AL126" s="178"/>
      <c r="AM126" s="178"/>
      <c r="AN126" s="178"/>
      <c r="AO126" s="178"/>
      <c r="AP126" s="178"/>
      <c r="AQ126" s="178"/>
      <c r="AR126" s="178"/>
      <c r="AS126" s="178"/>
      <c r="AT126" s="178"/>
      <c r="AU126" s="178"/>
      <c r="AV126" s="178"/>
      <c r="AW126" s="178"/>
      <c r="AX126" s="178"/>
      <c r="AY126" s="178"/>
      <c r="AZ126" s="226"/>
    </row>
    <row r="127" spans="1:52" s="144" customFormat="1" ht="14.25" customHeight="1" x14ac:dyDescent="0.2">
      <c r="A127" s="83"/>
      <c r="B127" s="208">
        <f t="shared" si="2"/>
        <v>76</v>
      </c>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226"/>
      <c r="AA127" s="145"/>
      <c r="AB127" s="208">
        <f t="shared" si="3"/>
        <v>76</v>
      </c>
      <c r="AC127" s="178"/>
      <c r="AD127" s="178"/>
      <c r="AE127" s="178"/>
      <c r="AF127" s="178"/>
      <c r="AG127" s="178"/>
      <c r="AH127" s="178"/>
      <c r="AI127" s="178"/>
      <c r="AJ127" s="178"/>
      <c r="AK127" s="178"/>
      <c r="AL127" s="178"/>
      <c r="AM127" s="178"/>
      <c r="AN127" s="178"/>
      <c r="AO127" s="178"/>
      <c r="AP127" s="178"/>
      <c r="AQ127" s="178"/>
      <c r="AR127" s="178"/>
      <c r="AS127" s="178"/>
      <c r="AT127" s="178"/>
      <c r="AU127" s="178"/>
      <c r="AV127" s="178"/>
      <c r="AW127" s="178"/>
      <c r="AX127" s="178"/>
      <c r="AY127" s="178"/>
      <c r="AZ127" s="226"/>
    </row>
    <row r="128" spans="1:52" s="144" customFormat="1" ht="14.25" customHeight="1" x14ac:dyDescent="0.2">
      <c r="A128" s="83"/>
      <c r="B128" s="208">
        <f t="shared" si="2"/>
        <v>77</v>
      </c>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226"/>
      <c r="AA128" s="145"/>
      <c r="AB128" s="208">
        <f t="shared" si="3"/>
        <v>77</v>
      </c>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8"/>
      <c r="AY128" s="178"/>
      <c r="AZ128" s="226"/>
    </row>
    <row r="129" spans="1:52" s="144" customFormat="1" ht="14.25" customHeight="1" x14ac:dyDescent="0.2">
      <c r="A129" s="83"/>
      <c r="B129" s="208">
        <f t="shared" si="2"/>
        <v>78</v>
      </c>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226"/>
      <c r="AA129" s="145"/>
      <c r="AB129" s="208">
        <f t="shared" si="3"/>
        <v>78</v>
      </c>
      <c r="AC129" s="178"/>
      <c r="AD129" s="178"/>
      <c r="AE129" s="178"/>
      <c r="AF129" s="178"/>
      <c r="AG129" s="178"/>
      <c r="AH129" s="178"/>
      <c r="AI129" s="178"/>
      <c r="AJ129" s="178"/>
      <c r="AK129" s="178"/>
      <c r="AL129" s="178"/>
      <c r="AM129" s="178"/>
      <c r="AN129" s="178"/>
      <c r="AO129" s="178"/>
      <c r="AP129" s="178"/>
      <c r="AQ129" s="178"/>
      <c r="AR129" s="178"/>
      <c r="AS129" s="178"/>
      <c r="AT129" s="178"/>
      <c r="AU129" s="178"/>
      <c r="AV129" s="178"/>
      <c r="AW129" s="178"/>
      <c r="AX129" s="178"/>
      <c r="AY129" s="178"/>
      <c r="AZ129" s="226"/>
    </row>
    <row r="130" spans="1:52" s="144" customFormat="1" ht="14.25" customHeight="1" x14ac:dyDescent="0.2">
      <c r="A130" s="83"/>
      <c r="B130" s="208">
        <f t="shared" si="2"/>
        <v>79</v>
      </c>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226"/>
      <c r="AA130" s="145"/>
      <c r="AB130" s="208">
        <f t="shared" si="3"/>
        <v>79</v>
      </c>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226"/>
    </row>
    <row r="131" spans="1:52" s="144" customFormat="1" ht="14.25" customHeight="1" x14ac:dyDescent="0.2">
      <c r="A131" s="83"/>
      <c r="B131" s="208">
        <f t="shared" si="2"/>
        <v>80</v>
      </c>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226"/>
      <c r="AA131" s="145"/>
      <c r="AB131" s="208">
        <f t="shared" si="3"/>
        <v>80</v>
      </c>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226"/>
    </row>
    <row r="132" spans="1:52" s="144" customFormat="1" ht="14.25" customHeight="1" x14ac:dyDescent="0.2">
      <c r="A132" s="83"/>
      <c r="B132" s="208">
        <f t="shared" si="2"/>
        <v>81</v>
      </c>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226"/>
      <c r="AA132" s="145"/>
      <c r="AB132" s="208">
        <f t="shared" si="3"/>
        <v>81</v>
      </c>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226"/>
    </row>
    <row r="133" spans="1:52" s="144" customFormat="1" ht="14.25" customHeight="1" x14ac:dyDescent="0.2">
      <c r="A133" s="83"/>
      <c r="B133" s="208">
        <f t="shared" si="2"/>
        <v>82</v>
      </c>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226"/>
      <c r="AA133" s="145"/>
      <c r="AB133" s="208">
        <f t="shared" si="3"/>
        <v>82</v>
      </c>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226"/>
    </row>
    <row r="134" spans="1:52" s="144" customFormat="1" ht="14.25" customHeight="1" x14ac:dyDescent="0.2">
      <c r="A134" s="83"/>
      <c r="B134" s="208">
        <f t="shared" si="2"/>
        <v>83</v>
      </c>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226"/>
      <c r="AA134" s="145"/>
      <c r="AB134" s="208">
        <f t="shared" si="3"/>
        <v>83</v>
      </c>
      <c r="AC134" s="178"/>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78"/>
      <c r="AY134" s="178"/>
      <c r="AZ134" s="226"/>
    </row>
    <row r="135" spans="1:52" s="144" customFormat="1" ht="14.25" customHeight="1" x14ac:dyDescent="0.2">
      <c r="A135" s="83"/>
      <c r="B135" s="208">
        <f t="shared" si="2"/>
        <v>84</v>
      </c>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226"/>
      <c r="AA135" s="145"/>
      <c r="AB135" s="208">
        <f t="shared" si="3"/>
        <v>84</v>
      </c>
      <c r="AC135" s="178"/>
      <c r="AD135" s="178"/>
      <c r="AE135" s="178"/>
      <c r="AF135" s="178"/>
      <c r="AG135" s="178"/>
      <c r="AH135" s="178"/>
      <c r="AI135" s="178"/>
      <c r="AJ135" s="178"/>
      <c r="AK135" s="178"/>
      <c r="AL135" s="178"/>
      <c r="AM135" s="178"/>
      <c r="AN135" s="178"/>
      <c r="AO135" s="178"/>
      <c r="AP135" s="178"/>
      <c r="AQ135" s="178"/>
      <c r="AR135" s="178"/>
      <c r="AS135" s="178"/>
      <c r="AT135" s="178"/>
      <c r="AU135" s="178"/>
      <c r="AV135" s="178"/>
      <c r="AW135" s="178"/>
      <c r="AX135" s="178"/>
      <c r="AY135" s="178"/>
      <c r="AZ135" s="226"/>
    </row>
    <row r="136" spans="1:52" s="144" customFormat="1" ht="14.25" customHeight="1" x14ac:dyDescent="0.2">
      <c r="A136" s="83"/>
      <c r="B136" s="208">
        <f t="shared" si="2"/>
        <v>85</v>
      </c>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226"/>
      <c r="AA136" s="145"/>
      <c r="AB136" s="208">
        <f t="shared" si="3"/>
        <v>85</v>
      </c>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226"/>
    </row>
    <row r="137" spans="1:52" s="144" customFormat="1" ht="14.25" customHeight="1" x14ac:dyDescent="0.2">
      <c r="A137" s="83"/>
      <c r="B137" s="208">
        <f t="shared" si="2"/>
        <v>86</v>
      </c>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226"/>
      <c r="AA137" s="145"/>
      <c r="AB137" s="208">
        <f t="shared" si="3"/>
        <v>86</v>
      </c>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226"/>
    </row>
    <row r="138" spans="1:52" s="144" customFormat="1" ht="14.25" customHeight="1" x14ac:dyDescent="0.2">
      <c r="A138" s="83"/>
      <c r="B138" s="208">
        <f t="shared" si="2"/>
        <v>87</v>
      </c>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226"/>
      <c r="AA138" s="145"/>
      <c r="AB138" s="208">
        <f t="shared" si="3"/>
        <v>87</v>
      </c>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226"/>
    </row>
    <row r="139" spans="1:52" s="144" customFormat="1" ht="14.25" customHeight="1" x14ac:dyDescent="0.2">
      <c r="A139" s="83"/>
      <c r="B139" s="208">
        <f t="shared" si="2"/>
        <v>88</v>
      </c>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226"/>
      <c r="AA139" s="145"/>
      <c r="AB139" s="208">
        <f t="shared" si="3"/>
        <v>88</v>
      </c>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226"/>
    </row>
    <row r="140" spans="1:52" s="144" customFormat="1" ht="14.25" customHeight="1" x14ac:dyDescent="0.2">
      <c r="A140" s="83"/>
      <c r="B140" s="208">
        <f t="shared" si="2"/>
        <v>89</v>
      </c>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226"/>
      <c r="AA140" s="145"/>
      <c r="AB140" s="208">
        <f t="shared" si="3"/>
        <v>89</v>
      </c>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8"/>
      <c r="AZ140" s="226"/>
    </row>
    <row r="141" spans="1:52" s="144" customFormat="1" ht="14.25" customHeight="1" x14ac:dyDescent="0.2">
      <c r="A141" s="83"/>
      <c r="B141" s="208">
        <f t="shared" si="2"/>
        <v>90</v>
      </c>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226"/>
      <c r="AA141" s="145"/>
      <c r="AB141" s="208">
        <f t="shared" si="3"/>
        <v>90</v>
      </c>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8"/>
      <c r="AZ141" s="226"/>
    </row>
    <row r="142" spans="1:52" s="144" customFormat="1" ht="14.25" customHeight="1" x14ac:dyDescent="0.2">
      <c r="A142" s="83"/>
      <c r="B142" s="208">
        <f t="shared" si="2"/>
        <v>91</v>
      </c>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226"/>
      <c r="AA142" s="145"/>
      <c r="AB142" s="208">
        <f t="shared" si="3"/>
        <v>91</v>
      </c>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8"/>
      <c r="AY142" s="178"/>
      <c r="AZ142" s="226"/>
    </row>
    <row r="143" spans="1:52" s="144" customFormat="1" ht="14.25" customHeight="1" x14ac:dyDescent="0.2">
      <c r="A143" s="83"/>
      <c r="B143" s="208">
        <f t="shared" si="2"/>
        <v>92</v>
      </c>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226"/>
      <c r="AA143" s="145"/>
      <c r="AB143" s="208">
        <f t="shared" si="3"/>
        <v>92</v>
      </c>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8"/>
      <c r="AZ143" s="226"/>
    </row>
    <row r="144" spans="1:52" s="144" customFormat="1" ht="14.25" customHeight="1" x14ac:dyDescent="0.2">
      <c r="A144" s="83"/>
      <c r="B144" s="208">
        <f t="shared" si="2"/>
        <v>93</v>
      </c>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226"/>
      <c r="AA144" s="145"/>
      <c r="AB144" s="208">
        <f t="shared" si="3"/>
        <v>93</v>
      </c>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8"/>
      <c r="AY144" s="178"/>
      <c r="AZ144" s="226"/>
    </row>
    <row r="145" spans="1:52" s="144" customFormat="1" ht="14.25" customHeight="1" x14ac:dyDescent="0.2">
      <c r="A145" s="83"/>
      <c r="B145" s="208">
        <f t="shared" si="2"/>
        <v>94</v>
      </c>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226"/>
      <c r="AA145" s="145"/>
      <c r="AB145" s="208">
        <f t="shared" si="3"/>
        <v>94</v>
      </c>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8"/>
      <c r="AY145" s="178"/>
      <c r="AZ145" s="226"/>
    </row>
    <row r="146" spans="1:52" s="144" customFormat="1" ht="14.25" customHeight="1" x14ac:dyDescent="0.2">
      <c r="A146" s="83"/>
      <c r="B146" s="208">
        <f t="shared" si="2"/>
        <v>95</v>
      </c>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226"/>
      <c r="AA146" s="145"/>
      <c r="AB146" s="208">
        <f t="shared" si="3"/>
        <v>95</v>
      </c>
      <c r="AC146" s="178"/>
      <c r="AD146" s="178"/>
      <c r="AE146" s="178"/>
      <c r="AF146" s="178"/>
      <c r="AG146" s="178"/>
      <c r="AH146" s="178"/>
      <c r="AI146" s="178"/>
      <c r="AJ146" s="178"/>
      <c r="AK146" s="178"/>
      <c r="AL146" s="178"/>
      <c r="AM146" s="178"/>
      <c r="AN146" s="178"/>
      <c r="AO146" s="178"/>
      <c r="AP146" s="178"/>
      <c r="AQ146" s="178"/>
      <c r="AR146" s="178"/>
      <c r="AS146" s="178"/>
      <c r="AT146" s="178"/>
      <c r="AU146" s="178"/>
      <c r="AV146" s="178"/>
      <c r="AW146" s="178"/>
      <c r="AX146" s="178"/>
      <c r="AY146" s="178"/>
      <c r="AZ146" s="226"/>
    </row>
    <row r="147" spans="1:52" s="144" customFormat="1" ht="14.25" customHeight="1" x14ac:dyDescent="0.2">
      <c r="A147" s="83"/>
      <c r="B147" s="208">
        <f t="shared" si="2"/>
        <v>96</v>
      </c>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226"/>
      <c r="AA147" s="145"/>
      <c r="AB147" s="208">
        <f t="shared" si="3"/>
        <v>96</v>
      </c>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8"/>
      <c r="AY147" s="178"/>
      <c r="AZ147" s="226"/>
    </row>
    <row r="148" spans="1:52" s="144" customFormat="1" ht="14.25" customHeight="1" x14ac:dyDescent="0.2">
      <c r="A148" s="83"/>
      <c r="B148" s="208">
        <f t="shared" si="2"/>
        <v>97</v>
      </c>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226"/>
      <c r="AA148" s="145"/>
      <c r="AB148" s="208">
        <f t="shared" si="3"/>
        <v>97</v>
      </c>
      <c r="AC148" s="178"/>
      <c r="AD148" s="178"/>
      <c r="AE148" s="178"/>
      <c r="AF148" s="178"/>
      <c r="AG148" s="178"/>
      <c r="AH148" s="178"/>
      <c r="AI148" s="178"/>
      <c r="AJ148" s="178"/>
      <c r="AK148" s="178"/>
      <c r="AL148" s="178"/>
      <c r="AM148" s="178"/>
      <c r="AN148" s="178"/>
      <c r="AO148" s="178"/>
      <c r="AP148" s="178"/>
      <c r="AQ148" s="178"/>
      <c r="AR148" s="178"/>
      <c r="AS148" s="178"/>
      <c r="AT148" s="178"/>
      <c r="AU148" s="178"/>
      <c r="AV148" s="178"/>
      <c r="AW148" s="178"/>
      <c r="AX148" s="178"/>
      <c r="AY148" s="178"/>
      <c r="AZ148" s="226"/>
    </row>
    <row r="149" spans="1:52" s="144" customFormat="1" ht="14.25" customHeight="1" x14ac:dyDescent="0.2">
      <c r="A149" s="83"/>
      <c r="B149" s="208">
        <f t="shared" si="2"/>
        <v>98</v>
      </c>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226"/>
      <c r="AA149" s="145"/>
      <c r="AB149" s="208">
        <f t="shared" si="3"/>
        <v>98</v>
      </c>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8"/>
      <c r="AZ149" s="226"/>
    </row>
    <row r="150" spans="1:52" s="144" customFormat="1" ht="14.25" customHeight="1" x14ac:dyDescent="0.2">
      <c r="A150" s="83"/>
      <c r="B150" s="208">
        <f t="shared" si="2"/>
        <v>99</v>
      </c>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226"/>
      <c r="AA150" s="145"/>
      <c r="AB150" s="208">
        <f t="shared" si="3"/>
        <v>99</v>
      </c>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226"/>
    </row>
    <row r="151" spans="1:52" s="144" customFormat="1" ht="14.25" customHeight="1" x14ac:dyDescent="0.2">
      <c r="A151" s="83"/>
      <c r="B151" s="208">
        <f t="shared" si="2"/>
        <v>100</v>
      </c>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226"/>
      <c r="AA151" s="145"/>
      <c r="AB151" s="208">
        <f t="shared" si="3"/>
        <v>100</v>
      </c>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226"/>
    </row>
    <row r="152" spans="1:52" s="144" customFormat="1" ht="14.25" customHeight="1" x14ac:dyDescent="0.2">
      <c r="A152" s="83"/>
      <c r="B152" s="208">
        <f t="shared" si="2"/>
        <v>101</v>
      </c>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226"/>
      <c r="AA152" s="145"/>
      <c r="AB152" s="208">
        <f t="shared" si="3"/>
        <v>101</v>
      </c>
      <c r="AC152" s="178"/>
      <c r="AD152" s="178"/>
      <c r="AE152" s="178"/>
      <c r="AF152" s="178"/>
      <c r="AG152" s="178"/>
      <c r="AH152" s="178"/>
      <c r="AI152" s="178"/>
      <c r="AJ152" s="178"/>
      <c r="AK152" s="178"/>
      <c r="AL152" s="178"/>
      <c r="AM152" s="178"/>
      <c r="AN152" s="178"/>
      <c r="AO152" s="178"/>
      <c r="AP152" s="178"/>
      <c r="AQ152" s="178"/>
      <c r="AR152" s="178"/>
      <c r="AS152" s="178"/>
      <c r="AT152" s="178"/>
      <c r="AU152" s="178"/>
      <c r="AV152" s="178"/>
      <c r="AW152" s="178"/>
      <c r="AX152" s="178"/>
      <c r="AY152" s="178"/>
      <c r="AZ152" s="226"/>
    </row>
    <row r="153" spans="1:52" s="144" customFormat="1" ht="14.25" customHeight="1" x14ac:dyDescent="0.2">
      <c r="A153" s="83"/>
      <c r="B153" s="208">
        <f t="shared" si="2"/>
        <v>102</v>
      </c>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226"/>
      <c r="AA153" s="145"/>
      <c r="AB153" s="208">
        <f t="shared" si="3"/>
        <v>102</v>
      </c>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8"/>
      <c r="AY153" s="178"/>
      <c r="AZ153" s="226"/>
    </row>
    <row r="154" spans="1:52" s="144" customFormat="1" ht="14.25" customHeight="1" x14ac:dyDescent="0.2">
      <c r="A154" s="83"/>
      <c r="B154" s="208">
        <f t="shared" si="2"/>
        <v>103</v>
      </c>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226"/>
      <c r="AA154" s="145"/>
      <c r="AB154" s="208">
        <f t="shared" si="3"/>
        <v>103</v>
      </c>
      <c r="AC154" s="178"/>
      <c r="AD154" s="178"/>
      <c r="AE154" s="178"/>
      <c r="AF154" s="178"/>
      <c r="AG154" s="178"/>
      <c r="AH154" s="178"/>
      <c r="AI154" s="178"/>
      <c r="AJ154" s="178"/>
      <c r="AK154" s="178"/>
      <c r="AL154" s="178"/>
      <c r="AM154" s="178"/>
      <c r="AN154" s="178"/>
      <c r="AO154" s="178"/>
      <c r="AP154" s="178"/>
      <c r="AQ154" s="178"/>
      <c r="AR154" s="178"/>
      <c r="AS154" s="178"/>
      <c r="AT154" s="178"/>
      <c r="AU154" s="178"/>
      <c r="AV154" s="178"/>
      <c r="AW154" s="178"/>
      <c r="AX154" s="178"/>
      <c r="AY154" s="178"/>
      <c r="AZ154" s="226"/>
    </row>
    <row r="155" spans="1:52" s="144" customFormat="1" ht="14.25" customHeight="1" x14ac:dyDescent="0.2">
      <c r="A155" s="83"/>
      <c r="B155" s="208">
        <f t="shared" si="2"/>
        <v>104</v>
      </c>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226"/>
      <c r="AA155" s="145"/>
      <c r="AB155" s="208">
        <f t="shared" si="3"/>
        <v>104</v>
      </c>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8"/>
      <c r="AY155" s="178"/>
      <c r="AZ155" s="226"/>
    </row>
    <row r="156" spans="1:52" s="144" customFormat="1" ht="14.25" customHeight="1" x14ac:dyDescent="0.2">
      <c r="A156" s="83"/>
      <c r="B156" s="208">
        <f t="shared" si="2"/>
        <v>105</v>
      </c>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226"/>
      <c r="AA156" s="145"/>
      <c r="AB156" s="208">
        <f t="shared" si="3"/>
        <v>105</v>
      </c>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8"/>
      <c r="AY156" s="178"/>
      <c r="AZ156" s="226"/>
    </row>
    <row r="157" spans="1:52" s="144" customFormat="1" ht="14.25" customHeight="1" x14ac:dyDescent="0.2">
      <c r="A157" s="83"/>
      <c r="B157" s="208">
        <f t="shared" si="2"/>
        <v>106</v>
      </c>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226"/>
      <c r="AA157" s="145"/>
      <c r="AB157" s="208">
        <f t="shared" si="3"/>
        <v>106</v>
      </c>
      <c r="AC157" s="178"/>
      <c r="AD157" s="178"/>
      <c r="AE157" s="178"/>
      <c r="AF157" s="178"/>
      <c r="AG157" s="178"/>
      <c r="AH157" s="178"/>
      <c r="AI157" s="178"/>
      <c r="AJ157" s="178"/>
      <c r="AK157" s="178"/>
      <c r="AL157" s="178"/>
      <c r="AM157" s="178"/>
      <c r="AN157" s="178"/>
      <c r="AO157" s="178"/>
      <c r="AP157" s="178"/>
      <c r="AQ157" s="178"/>
      <c r="AR157" s="178"/>
      <c r="AS157" s="178"/>
      <c r="AT157" s="178"/>
      <c r="AU157" s="178"/>
      <c r="AV157" s="178"/>
      <c r="AW157" s="178"/>
      <c r="AX157" s="178"/>
      <c r="AY157" s="178"/>
      <c r="AZ157" s="226"/>
    </row>
    <row r="158" spans="1:52" s="144" customFormat="1" ht="14.25" customHeight="1" x14ac:dyDescent="0.2">
      <c r="A158" s="83"/>
      <c r="B158" s="208">
        <f t="shared" si="2"/>
        <v>107</v>
      </c>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226"/>
      <c r="AA158" s="145"/>
      <c r="AB158" s="208">
        <f t="shared" si="3"/>
        <v>107</v>
      </c>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226"/>
    </row>
    <row r="159" spans="1:52" s="144" customFormat="1" ht="14.25" customHeight="1" x14ac:dyDescent="0.2">
      <c r="A159" s="83"/>
      <c r="B159" s="208">
        <f t="shared" si="2"/>
        <v>108</v>
      </c>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226"/>
      <c r="AA159" s="145"/>
      <c r="AB159" s="208">
        <f t="shared" si="3"/>
        <v>108</v>
      </c>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226"/>
    </row>
    <row r="160" spans="1:52" s="144" customFormat="1" ht="14.25" customHeight="1" x14ac:dyDescent="0.2">
      <c r="A160" s="83"/>
      <c r="B160" s="208">
        <f t="shared" si="2"/>
        <v>109</v>
      </c>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226"/>
      <c r="AA160" s="145"/>
      <c r="AB160" s="208">
        <f t="shared" si="3"/>
        <v>109</v>
      </c>
      <c r="AC160" s="178"/>
      <c r="AD160" s="178"/>
      <c r="AE160" s="178"/>
      <c r="AF160" s="178"/>
      <c r="AG160" s="178"/>
      <c r="AH160" s="178"/>
      <c r="AI160" s="178"/>
      <c r="AJ160" s="178"/>
      <c r="AK160" s="178"/>
      <c r="AL160" s="178"/>
      <c r="AM160" s="178"/>
      <c r="AN160" s="178"/>
      <c r="AO160" s="178"/>
      <c r="AP160" s="178"/>
      <c r="AQ160" s="178"/>
      <c r="AR160" s="178"/>
      <c r="AS160" s="178"/>
      <c r="AT160" s="178"/>
      <c r="AU160" s="178"/>
      <c r="AV160" s="178"/>
      <c r="AW160" s="178"/>
      <c r="AX160" s="178"/>
      <c r="AY160" s="178"/>
      <c r="AZ160" s="226"/>
    </row>
    <row r="161" spans="1:52" s="144" customFormat="1" ht="14.25" customHeight="1" x14ac:dyDescent="0.2">
      <c r="A161" s="83"/>
      <c r="B161" s="208">
        <f t="shared" si="2"/>
        <v>110</v>
      </c>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226"/>
      <c r="AA161" s="145"/>
      <c r="AB161" s="208">
        <f t="shared" si="3"/>
        <v>110</v>
      </c>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8"/>
      <c r="AY161" s="178"/>
      <c r="AZ161" s="226"/>
    </row>
    <row r="162" spans="1:52" s="144" customFormat="1" ht="14.25" customHeight="1" x14ac:dyDescent="0.2">
      <c r="A162" s="83"/>
      <c r="B162" s="208">
        <f t="shared" si="2"/>
        <v>111</v>
      </c>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226"/>
      <c r="AA162" s="145"/>
      <c r="AB162" s="208">
        <f t="shared" si="3"/>
        <v>111</v>
      </c>
      <c r="AC162" s="178"/>
      <c r="AD162" s="178"/>
      <c r="AE162" s="178"/>
      <c r="AF162" s="178"/>
      <c r="AG162" s="178"/>
      <c r="AH162" s="178"/>
      <c r="AI162" s="178"/>
      <c r="AJ162" s="178"/>
      <c r="AK162" s="178"/>
      <c r="AL162" s="178"/>
      <c r="AM162" s="178"/>
      <c r="AN162" s="178"/>
      <c r="AO162" s="178"/>
      <c r="AP162" s="178"/>
      <c r="AQ162" s="178"/>
      <c r="AR162" s="178"/>
      <c r="AS162" s="178"/>
      <c r="AT162" s="178"/>
      <c r="AU162" s="178"/>
      <c r="AV162" s="178"/>
      <c r="AW162" s="178"/>
      <c r="AX162" s="178"/>
      <c r="AY162" s="178"/>
      <c r="AZ162" s="226"/>
    </row>
    <row r="163" spans="1:52" s="144" customFormat="1" ht="14.25" customHeight="1" x14ac:dyDescent="0.2">
      <c r="A163" s="83"/>
      <c r="B163" s="208">
        <f t="shared" si="2"/>
        <v>112</v>
      </c>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226"/>
      <c r="AA163" s="145"/>
      <c r="AB163" s="208">
        <f t="shared" si="3"/>
        <v>112</v>
      </c>
      <c r="AC163" s="178"/>
      <c r="AD163" s="178"/>
      <c r="AE163" s="178"/>
      <c r="AF163" s="178"/>
      <c r="AG163" s="178"/>
      <c r="AH163" s="178"/>
      <c r="AI163" s="178"/>
      <c r="AJ163" s="178"/>
      <c r="AK163" s="178"/>
      <c r="AL163" s="178"/>
      <c r="AM163" s="178"/>
      <c r="AN163" s="178"/>
      <c r="AO163" s="178"/>
      <c r="AP163" s="178"/>
      <c r="AQ163" s="178"/>
      <c r="AR163" s="178"/>
      <c r="AS163" s="178"/>
      <c r="AT163" s="178"/>
      <c r="AU163" s="178"/>
      <c r="AV163" s="178"/>
      <c r="AW163" s="178"/>
      <c r="AX163" s="178"/>
      <c r="AY163" s="178"/>
      <c r="AZ163" s="226"/>
    </row>
    <row r="164" spans="1:52" s="144" customFormat="1" ht="14.25" customHeight="1" x14ac:dyDescent="0.2">
      <c r="A164" s="83"/>
      <c r="B164" s="208">
        <f t="shared" si="2"/>
        <v>113</v>
      </c>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226"/>
      <c r="AA164" s="145"/>
      <c r="AB164" s="208">
        <f t="shared" si="3"/>
        <v>113</v>
      </c>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8"/>
      <c r="AY164" s="178"/>
      <c r="AZ164" s="226"/>
    </row>
    <row r="165" spans="1:52" s="144" customFormat="1" ht="14.25" customHeight="1" x14ac:dyDescent="0.2">
      <c r="A165" s="83"/>
      <c r="B165" s="208">
        <f t="shared" si="2"/>
        <v>114</v>
      </c>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226"/>
      <c r="AA165" s="145"/>
      <c r="AB165" s="208">
        <f t="shared" si="3"/>
        <v>114</v>
      </c>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226"/>
    </row>
    <row r="166" spans="1:52" s="144" customFormat="1" ht="14.25" customHeight="1" x14ac:dyDescent="0.2">
      <c r="A166" s="83"/>
      <c r="B166" s="208">
        <f t="shared" si="2"/>
        <v>115</v>
      </c>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226"/>
      <c r="AA166" s="145"/>
      <c r="AB166" s="208">
        <f t="shared" si="3"/>
        <v>115</v>
      </c>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8"/>
      <c r="AY166" s="178"/>
      <c r="AZ166" s="226"/>
    </row>
    <row r="167" spans="1:52" s="144" customFormat="1" ht="14.25" customHeight="1" x14ac:dyDescent="0.2">
      <c r="A167" s="83"/>
      <c r="B167" s="208">
        <f t="shared" si="2"/>
        <v>116</v>
      </c>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226"/>
      <c r="AA167" s="145"/>
      <c r="AB167" s="208">
        <f t="shared" si="3"/>
        <v>116</v>
      </c>
      <c r="AC167" s="178"/>
      <c r="AD167" s="178"/>
      <c r="AE167" s="178"/>
      <c r="AF167" s="178"/>
      <c r="AG167" s="178"/>
      <c r="AH167" s="178"/>
      <c r="AI167" s="178"/>
      <c r="AJ167" s="178"/>
      <c r="AK167" s="178"/>
      <c r="AL167" s="178"/>
      <c r="AM167" s="178"/>
      <c r="AN167" s="178"/>
      <c r="AO167" s="178"/>
      <c r="AP167" s="178"/>
      <c r="AQ167" s="178"/>
      <c r="AR167" s="178"/>
      <c r="AS167" s="178"/>
      <c r="AT167" s="178"/>
      <c r="AU167" s="178"/>
      <c r="AV167" s="178"/>
      <c r="AW167" s="178"/>
      <c r="AX167" s="178"/>
      <c r="AY167" s="178"/>
      <c r="AZ167" s="226"/>
    </row>
    <row r="168" spans="1:52" s="144" customFormat="1" ht="14.25" customHeight="1" x14ac:dyDescent="0.2">
      <c r="A168" s="83"/>
      <c r="B168" s="208">
        <f t="shared" si="2"/>
        <v>117</v>
      </c>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226"/>
      <c r="AA168" s="145"/>
      <c r="AB168" s="208">
        <f t="shared" si="3"/>
        <v>117</v>
      </c>
      <c r="AC168" s="178"/>
      <c r="AD168" s="178"/>
      <c r="AE168" s="178"/>
      <c r="AF168" s="178"/>
      <c r="AG168" s="178"/>
      <c r="AH168" s="178"/>
      <c r="AI168" s="178"/>
      <c r="AJ168" s="178"/>
      <c r="AK168" s="178"/>
      <c r="AL168" s="178"/>
      <c r="AM168" s="178"/>
      <c r="AN168" s="178"/>
      <c r="AO168" s="178"/>
      <c r="AP168" s="178"/>
      <c r="AQ168" s="178"/>
      <c r="AR168" s="178"/>
      <c r="AS168" s="178"/>
      <c r="AT168" s="178"/>
      <c r="AU168" s="178"/>
      <c r="AV168" s="178"/>
      <c r="AW168" s="178"/>
      <c r="AX168" s="178"/>
      <c r="AY168" s="178"/>
      <c r="AZ168" s="226"/>
    </row>
    <row r="169" spans="1:52" s="144" customFormat="1" ht="14.25" customHeight="1" x14ac:dyDescent="0.2">
      <c r="A169" s="83"/>
      <c r="B169" s="208">
        <f t="shared" si="2"/>
        <v>118</v>
      </c>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226"/>
      <c r="AA169" s="145"/>
      <c r="AB169" s="208">
        <f t="shared" si="3"/>
        <v>118</v>
      </c>
      <c r="AC169" s="178"/>
      <c r="AD169" s="178"/>
      <c r="AE169" s="178"/>
      <c r="AF169" s="178"/>
      <c r="AG169" s="178"/>
      <c r="AH169" s="178"/>
      <c r="AI169" s="178"/>
      <c r="AJ169" s="178"/>
      <c r="AK169" s="178"/>
      <c r="AL169" s="178"/>
      <c r="AM169" s="178"/>
      <c r="AN169" s="178"/>
      <c r="AO169" s="178"/>
      <c r="AP169" s="178"/>
      <c r="AQ169" s="178"/>
      <c r="AR169" s="178"/>
      <c r="AS169" s="178"/>
      <c r="AT169" s="178"/>
      <c r="AU169" s="178"/>
      <c r="AV169" s="178"/>
      <c r="AW169" s="178"/>
      <c r="AX169" s="178"/>
      <c r="AY169" s="178"/>
      <c r="AZ169" s="226"/>
    </row>
    <row r="170" spans="1:52" s="144" customFormat="1" ht="14.25" customHeight="1" x14ac:dyDescent="0.2">
      <c r="A170" s="83"/>
      <c r="B170" s="208">
        <f t="shared" si="2"/>
        <v>119</v>
      </c>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226"/>
      <c r="AA170" s="145"/>
      <c r="AB170" s="208">
        <f t="shared" si="3"/>
        <v>119</v>
      </c>
      <c r="AC170" s="178"/>
      <c r="AD170" s="178"/>
      <c r="AE170" s="178"/>
      <c r="AF170" s="178"/>
      <c r="AG170" s="178"/>
      <c r="AH170" s="178"/>
      <c r="AI170" s="178"/>
      <c r="AJ170" s="178"/>
      <c r="AK170" s="178"/>
      <c r="AL170" s="178"/>
      <c r="AM170" s="178"/>
      <c r="AN170" s="178"/>
      <c r="AO170" s="178"/>
      <c r="AP170" s="178"/>
      <c r="AQ170" s="178"/>
      <c r="AR170" s="178"/>
      <c r="AS170" s="178"/>
      <c r="AT170" s="178"/>
      <c r="AU170" s="178"/>
      <c r="AV170" s="178"/>
      <c r="AW170" s="178"/>
      <c r="AX170" s="178"/>
      <c r="AY170" s="178"/>
      <c r="AZ170" s="226"/>
    </row>
    <row r="171" spans="1:52" s="144" customFormat="1" ht="14.25" customHeight="1" x14ac:dyDescent="0.2">
      <c r="A171" s="83"/>
      <c r="B171" s="208">
        <f t="shared" si="2"/>
        <v>120</v>
      </c>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226"/>
      <c r="AA171" s="145"/>
      <c r="AB171" s="208">
        <f t="shared" si="3"/>
        <v>120</v>
      </c>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8"/>
      <c r="AY171" s="178"/>
      <c r="AZ171" s="226"/>
    </row>
    <row r="172" spans="1:52" s="144" customFormat="1" ht="14.25" customHeight="1" x14ac:dyDescent="0.2">
      <c r="A172" s="83"/>
      <c r="B172" s="208">
        <f t="shared" si="2"/>
        <v>121</v>
      </c>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226"/>
      <c r="AA172" s="145"/>
      <c r="AB172" s="208">
        <f t="shared" si="3"/>
        <v>121</v>
      </c>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8"/>
      <c r="AY172" s="178"/>
      <c r="AZ172" s="226"/>
    </row>
    <row r="173" spans="1:52" s="144" customFormat="1" ht="14.25" customHeight="1" x14ac:dyDescent="0.2">
      <c r="A173" s="83"/>
      <c r="B173" s="208">
        <f t="shared" si="2"/>
        <v>122</v>
      </c>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226"/>
      <c r="AA173" s="145"/>
      <c r="AB173" s="208">
        <f t="shared" si="3"/>
        <v>122</v>
      </c>
      <c r="AC173" s="178"/>
      <c r="AD173" s="178"/>
      <c r="AE173" s="178"/>
      <c r="AF173" s="178"/>
      <c r="AG173" s="178"/>
      <c r="AH173" s="178"/>
      <c r="AI173" s="178"/>
      <c r="AJ173" s="178"/>
      <c r="AK173" s="178"/>
      <c r="AL173" s="178"/>
      <c r="AM173" s="178"/>
      <c r="AN173" s="178"/>
      <c r="AO173" s="178"/>
      <c r="AP173" s="178"/>
      <c r="AQ173" s="178"/>
      <c r="AR173" s="178"/>
      <c r="AS173" s="178"/>
      <c r="AT173" s="178"/>
      <c r="AU173" s="178"/>
      <c r="AV173" s="178"/>
      <c r="AW173" s="178"/>
      <c r="AX173" s="178"/>
      <c r="AY173" s="178"/>
      <c r="AZ173" s="226"/>
    </row>
    <row r="174" spans="1:52" s="144" customFormat="1" ht="14.25" customHeight="1" x14ac:dyDescent="0.2">
      <c r="A174" s="83"/>
      <c r="B174" s="208">
        <f t="shared" si="2"/>
        <v>123</v>
      </c>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226"/>
      <c r="AA174" s="145"/>
      <c r="AB174" s="208">
        <f t="shared" si="3"/>
        <v>123</v>
      </c>
      <c r="AC174" s="178"/>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78"/>
      <c r="AY174" s="178"/>
      <c r="AZ174" s="226"/>
    </row>
    <row r="175" spans="1:52" s="144" customFormat="1" ht="14.25" customHeight="1" x14ac:dyDescent="0.2">
      <c r="A175" s="83"/>
      <c r="B175" s="208">
        <f t="shared" si="2"/>
        <v>124</v>
      </c>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226"/>
      <c r="AA175" s="145"/>
      <c r="AB175" s="208">
        <f t="shared" si="3"/>
        <v>124</v>
      </c>
      <c r="AC175" s="178"/>
      <c r="AD175" s="178"/>
      <c r="AE175" s="178"/>
      <c r="AF175" s="178"/>
      <c r="AG175" s="178"/>
      <c r="AH175" s="178"/>
      <c r="AI175" s="178"/>
      <c r="AJ175" s="178"/>
      <c r="AK175" s="178"/>
      <c r="AL175" s="178"/>
      <c r="AM175" s="178"/>
      <c r="AN175" s="178"/>
      <c r="AO175" s="178"/>
      <c r="AP175" s="178"/>
      <c r="AQ175" s="178"/>
      <c r="AR175" s="178"/>
      <c r="AS175" s="178"/>
      <c r="AT175" s="178"/>
      <c r="AU175" s="178"/>
      <c r="AV175" s="178"/>
      <c r="AW175" s="178"/>
      <c r="AX175" s="178"/>
      <c r="AY175" s="178"/>
      <c r="AZ175" s="226"/>
    </row>
    <row r="176" spans="1:52" s="144" customFormat="1" ht="14.25" customHeight="1" x14ac:dyDescent="0.2">
      <c r="A176" s="83"/>
      <c r="B176" s="208">
        <f t="shared" si="2"/>
        <v>125</v>
      </c>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226"/>
      <c r="AA176" s="145"/>
      <c r="AB176" s="208">
        <f t="shared" si="3"/>
        <v>125</v>
      </c>
      <c r="AC176" s="178"/>
      <c r="AD176" s="178"/>
      <c r="AE176" s="178"/>
      <c r="AF176" s="178"/>
      <c r="AG176" s="178"/>
      <c r="AH176" s="178"/>
      <c r="AI176" s="178"/>
      <c r="AJ176" s="178"/>
      <c r="AK176" s="178"/>
      <c r="AL176" s="178"/>
      <c r="AM176" s="178"/>
      <c r="AN176" s="178"/>
      <c r="AO176" s="178"/>
      <c r="AP176" s="178"/>
      <c r="AQ176" s="178"/>
      <c r="AR176" s="178"/>
      <c r="AS176" s="178"/>
      <c r="AT176" s="178"/>
      <c r="AU176" s="178"/>
      <c r="AV176" s="178"/>
      <c r="AW176" s="178"/>
      <c r="AX176" s="178"/>
      <c r="AY176" s="178"/>
      <c r="AZ176" s="226"/>
    </row>
    <row r="177" spans="1:52" s="144" customFormat="1" ht="14.25" customHeight="1" x14ac:dyDescent="0.2">
      <c r="A177" s="83"/>
      <c r="B177" s="208">
        <f t="shared" si="2"/>
        <v>126</v>
      </c>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226"/>
      <c r="AA177" s="145"/>
      <c r="AB177" s="208">
        <f t="shared" si="3"/>
        <v>126</v>
      </c>
      <c r="AC177" s="178"/>
      <c r="AD177" s="178"/>
      <c r="AE177" s="178"/>
      <c r="AF177" s="178"/>
      <c r="AG177" s="178"/>
      <c r="AH177" s="178"/>
      <c r="AI177" s="178"/>
      <c r="AJ177" s="178"/>
      <c r="AK177" s="178"/>
      <c r="AL177" s="178"/>
      <c r="AM177" s="178"/>
      <c r="AN177" s="178"/>
      <c r="AO177" s="178"/>
      <c r="AP177" s="178"/>
      <c r="AQ177" s="178"/>
      <c r="AR177" s="178"/>
      <c r="AS177" s="178"/>
      <c r="AT177" s="178"/>
      <c r="AU177" s="178"/>
      <c r="AV177" s="178"/>
      <c r="AW177" s="178"/>
      <c r="AX177" s="178"/>
      <c r="AY177" s="178"/>
      <c r="AZ177" s="226"/>
    </row>
    <row r="178" spans="1:52" s="144" customFormat="1" ht="14.25" customHeight="1" x14ac:dyDescent="0.2">
      <c r="A178" s="83"/>
      <c r="B178" s="208">
        <f t="shared" si="2"/>
        <v>127</v>
      </c>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226"/>
      <c r="AA178" s="145"/>
      <c r="AB178" s="208">
        <f t="shared" si="3"/>
        <v>127</v>
      </c>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8"/>
      <c r="AY178" s="178"/>
      <c r="AZ178" s="226"/>
    </row>
    <row r="179" spans="1:52" s="144" customFormat="1" ht="14.25" customHeight="1" x14ac:dyDescent="0.2">
      <c r="A179" s="83"/>
      <c r="B179" s="208">
        <f t="shared" si="2"/>
        <v>128</v>
      </c>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226"/>
      <c r="AA179" s="145"/>
      <c r="AB179" s="208">
        <f t="shared" si="3"/>
        <v>128</v>
      </c>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226"/>
    </row>
    <row r="180" spans="1:52" s="144" customFormat="1" ht="14.25" customHeight="1" x14ac:dyDescent="0.2">
      <c r="A180" s="83"/>
      <c r="B180" s="208">
        <f t="shared" si="2"/>
        <v>129</v>
      </c>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226"/>
      <c r="AA180" s="145"/>
      <c r="AB180" s="208">
        <f t="shared" si="3"/>
        <v>129</v>
      </c>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78"/>
      <c r="AY180" s="178"/>
      <c r="AZ180" s="226"/>
    </row>
    <row r="181" spans="1:52" s="144" customFormat="1" ht="14.25" customHeight="1" x14ac:dyDescent="0.2">
      <c r="A181" s="83"/>
      <c r="B181" s="208">
        <f t="shared" si="2"/>
        <v>130</v>
      </c>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226"/>
      <c r="AA181" s="145"/>
      <c r="AB181" s="208">
        <f t="shared" si="3"/>
        <v>130</v>
      </c>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226"/>
    </row>
    <row r="182" spans="1:52" s="144" customFormat="1" ht="14.25" customHeight="1" x14ac:dyDescent="0.2">
      <c r="A182" s="83"/>
      <c r="B182" s="208">
        <f t="shared" ref="B182:B245" si="4">B181+1</f>
        <v>131</v>
      </c>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226"/>
      <c r="AA182" s="145"/>
      <c r="AB182" s="208">
        <f t="shared" ref="AB182:AB245" si="5">AB181+1</f>
        <v>131</v>
      </c>
      <c r="AC182" s="178"/>
      <c r="AD182" s="178"/>
      <c r="AE182" s="178"/>
      <c r="AF182" s="178"/>
      <c r="AG182" s="178"/>
      <c r="AH182" s="178"/>
      <c r="AI182" s="178"/>
      <c r="AJ182" s="178"/>
      <c r="AK182" s="178"/>
      <c r="AL182" s="178"/>
      <c r="AM182" s="178"/>
      <c r="AN182" s="178"/>
      <c r="AO182" s="178"/>
      <c r="AP182" s="178"/>
      <c r="AQ182" s="178"/>
      <c r="AR182" s="178"/>
      <c r="AS182" s="178"/>
      <c r="AT182" s="178"/>
      <c r="AU182" s="178"/>
      <c r="AV182" s="178"/>
      <c r="AW182" s="178"/>
      <c r="AX182" s="178"/>
      <c r="AY182" s="178"/>
      <c r="AZ182" s="226"/>
    </row>
    <row r="183" spans="1:52" s="144" customFormat="1" ht="14.25" customHeight="1" x14ac:dyDescent="0.2">
      <c r="A183" s="83"/>
      <c r="B183" s="208">
        <f t="shared" si="4"/>
        <v>132</v>
      </c>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226"/>
      <c r="AA183" s="145"/>
      <c r="AB183" s="208">
        <f t="shared" si="5"/>
        <v>132</v>
      </c>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8"/>
      <c r="AY183" s="178"/>
      <c r="AZ183" s="226"/>
    </row>
    <row r="184" spans="1:52" s="144" customFormat="1" ht="14.25" customHeight="1" x14ac:dyDescent="0.2">
      <c r="A184" s="83"/>
      <c r="B184" s="208">
        <f t="shared" si="4"/>
        <v>133</v>
      </c>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226"/>
      <c r="AA184" s="145"/>
      <c r="AB184" s="208">
        <f t="shared" si="5"/>
        <v>133</v>
      </c>
      <c r="AC184" s="178"/>
      <c r="AD184" s="178"/>
      <c r="AE184" s="178"/>
      <c r="AF184" s="178"/>
      <c r="AG184" s="178"/>
      <c r="AH184" s="178"/>
      <c r="AI184" s="178"/>
      <c r="AJ184" s="178"/>
      <c r="AK184" s="178"/>
      <c r="AL184" s="178"/>
      <c r="AM184" s="178"/>
      <c r="AN184" s="178"/>
      <c r="AO184" s="178"/>
      <c r="AP184" s="178"/>
      <c r="AQ184" s="178"/>
      <c r="AR184" s="178"/>
      <c r="AS184" s="178"/>
      <c r="AT184" s="178"/>
      <c r="AU184" s="178"/>
      <c r="AV184" s="178"/>
      <c r="AW184" s="178"/>
      <c r="AX184" s="178"/>
      <c r="AY184" s="178"/>
      <c r="AZ184" s="226"/>
    </row>
    <row r="185" spans="1:52" s="144" customFormat="1" ht="14.25" customHeight="1" x14ac:dyDescent="0.2">
      <c r="A185" s="83"/>
      <c r="B185" s="208">
        <f t="shared" si="4"/>
        <v>134</v>
      </c>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226"/>
      <c r="AA185" s="145"/>
      <c r="AB185" s="208">
        <f t="shared" si="5"/>
        <v>134</v>
      </c>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8"/>
      <c r="AX185" s="178"/>
      <c r="AY185" s="178"/>
      <c r="AZ185" s="226"/>
    </row>
    <row r="186" spans="1:52" s="144" customFormat="1" ht="14.25" customHeight="1" x14ac:dyDescent="0.2">
      <c r="A186" s="83"/>
      <c r="B186" s="208">
        <f t="shared" si="4"/>
        <v>135</v>
      </c>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226"/>
      <c r="AA186" s="145"/>
      <c r="AB186" s="208">
        <f t="shared" si="5"/>
        <v>135</v>
      </c>
      <c r="AC186" s="178"/>
      <c r="AD186" s="178"/>
      <c r="AE186" s="178"/>
      <c r="AF186" s="178"/>
      <c r="AG186" s="178"/>
      <c r="AH186" s="178"/>
      <c r="AI186" s="178"/>
      <c r="AJ186" s="178"/>
      <c r="AK186" s="178"/>
      <c r="AL186" s="178"/>
      <c r="AM186" s="178"/>
      <c r="AN186" s="178"/>
      <c r="AO186" s="178"/>
      <c r="AP186" s="178"/>
      <c r="AQ186" s="178"/>
      <c r="AR186" s="178"/>
      <c r="AS186" s="178"/>
      <c r="AT186" s="178"/>
      <c r="AU186" s="178"/>
      <c r="AV186" s="178"/>
      <c r="AW186" s="178"/>
      <c r="AX186" s="178"/>
      <c r="AY186" s="178"/>
      <c r="AZ186" s="226"/>
    </row>
    <row r="187" spans="1:52" s="144" customFormat="1" ht="14.25" customHeight="1" x14ac:dyDescent="0.2">
      <c r="A187" s="83"/>
      <c r="B187" s="208">
        <f t="shared" si="4"/>
        <v>136</v>
      </c>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226"/>
      <c r="AA187" s="145"/>
      <c r="AB187" s="208">
        <f t="shared" si="5"/>
        <v>136</v>
      </c>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226"/>
    </row>
    <row r="188" spans="1:52" s="144" customFormat="1" ht="14.25" customHeight="1" x14ac:dyDescent="0.2">
      <c r="A188" s="83"/>
      <c r="B188" s="208">
        <f t="shared" si="4"/>
        <v>137</v>
      </c>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226"/>
      <c r="AA188" s="145"/>
      <c r="AB188" s="208">
        <f t="shared" si="5"/>
        <v>137</v>
      </c>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226"/>
    </row>
    <row r="189" spans="1:52" s="144" customFormat="1" ht="14.25" customHeight="1" x14ac:dyDescent="0.2">
      <c r="A189" s="83"/>
      <c r="B189" s="208">
        <f t="shared" si="4"/>
        <v>138</v>
      </c>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226"/>
      <c r="AA189" s="145"/>
      <c r="AB189" s="208">
        <f t="shared" si="5"/>
        <v>138</v>
      </c>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178"/>
      <c r="AY189" s="178"/>
      <c r="AZ189" s="226"/>
    </row>
    <row r="190" spans="1:52" s="144" customFormat="1" ht="14.25" customHeight="1" x14ac:dyDescent="0.2">
      <c r="A190" s="83"/>
      <c r="B190" s="208">
        <f t="shared" si="4"/>
        <v>139</v>
      </c>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226"/>
      <c r="AA190" s="145"/>
      <c r="AB190" s="208">
        <f t="shared" si="5"/>
        <v>139</v>
      </c>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8"/>
      <c r="AY190" s="178"/>
      <c r="AZ190" s="226"/>
    </row>
    <row r="191" spans="1:52" s="144" customFormat="1" ht="14.25" customHeight="1" x14ac:dyDescent="0.2">
      <c r="A191" s="83"/>
      <c r="B191" s="208">
        <f t="shared" si="4"/>
        <v>140</v>
      </c>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226"/>
      <c r="AA191" s="145"/>
      <c r="AB191" s="208">
        <f t="shared" si="5"/>
        <v>140</v>
      </c>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8"/>
      <c r="AY191" s="178"/>
      <c r="AZ191" s="226"/>
    </row>
    <row r="192" spans="1:52" s="144" customFormat="1" ht="14.25" customHeight="1" x14ac:dyDescent="0.2">
      <c r="A192" s="83"/>
      <c r="B192" s="208">
        <f t="shared" si="4"/>
        <v>141</v>
      </c>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226"/>
      <c r="AA192" s="145"/>
      <c r="AB192" s="208">
        <f t="shared" si="5"/>
        <v>141</v>
      </c>
      <c r="AC192" s="178"/>
      <c r="AD192" s="178"/>
      <c r="AE192" s="178"/>
      <c r="AF192" s="178"/>
      <c r="AG192" s="178"/>
      <c r="AH192" s="178"/>
      <c r="AI192" s="178"/>
      <c r="AJ192" s="178"/>
      <c r="AK192" s="178"/>
      <c r="AL192" s="178"/>
      <c r="AM192" s="178"/>
      <c r="AN192" s="178"/>
      <c r="AO192" s="178"/>
      <c r="AP192" s="178"/>
      <c r="AQ192" s="178"/>
      <c r="AR192" s="178"/>
      <c r="AS192" s="178"/>
      <c r="AT192" s="178"/>
      <c r="AU192" s="178"/>
      <c r="AV192" s="178"/>
      <c r="AW192" s="178"/>
      <c r="AX192" s="178"/>
      <c r="AY192" s="178"/>
      <c r="AZ192" s="226"/>
    </row>
    <row r="193" spans="1:52" s="144" customFormat="1" ht="14.25" customHeight="1" x14ac:dyDescent="0.2">
      <c r="A193" s="83"/>
      <c r="B193" s="208">
        <f t="shared" si="4"/>
        <v>142</v>
      </c>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226"/>
      <c r="AA193" s="145"/>
      <c r="AB193" s="208">
        <f t="shared" si="5"/>
        <v>142</v>
      </c>
      <c r="AC193" s="178"/>
      <c r="AD193" s="178"/>
      <c r="AE193" s="178"/>
      <c r="AF193" s="178"/>
      <c r="AG193" s="178"/>
      <c r="AH193" s="178"/>
      <c r="AI193" s="178"/>
      <c r="AJ193" s="178"/>
      <c r="AK193" s="178"/>
      <c r="AL193" s="178"/>
      <c r="AM193" s="178"/>
      <c r="AN193" s="178"/>
      <c r="AO193" s="178"/>
      <c r="AP193" s="178"/>
      <c r="AQ193" s="178"/>
      <c r="AR193" s="178"/>
      <c r="AS193" s="178"/>
      <c r="AT193" s="178"/>
      <c r="AU193" s="178"/>
      <c r="AV193" s="178"/>
      <c r="AW193" s="178"/>
      <c r="AX193" s="178"/>
      <c r="AY193" s="178"/>
      <c r="AZ193" s="226"/>
    </row>
    <row r="194" spans="1:52" s="144" customFormat="1" ht="14.25" customHeight="1" x14ac:dyDescent="0.2">
      <c r="A194" s="83"/>
      <c r="B194" s="208">
        <f t="shared" si="4"/>
        <v>143</v>
      </c>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226"/>
      <c r="AA194" s="145"/>
      <c r="AB194" s="208">
        <f t="shared" si="5"/>
        <v>143</v>
      </c>
      <c r="AC194" s="178"/>
      <c r="AD194" s="178"/>
      <c r="AE194" s="178"/>
      <c r="AF194" s="178"/>
      <c r="AG194" s="178"/>
      <c r="AH194" s="178"/>
      <c r="AI194" s="178"/>
      <c r="AJ194" s="178"/>
      <c r="AK194" s="178"/>
      <c r="AL194" s="178"/>
      <c r="AM194" s="178"/>
      <c r="AN194" s="178"/>
      <c r="AO194" s="178"/>
      <c r="AP194" s="178"/>
      <c r="AQ194" s="178"/>
      <c r="AR194" s="178"/>
      <c r="AS194" s="178"/>
      <c r="AT194" s="178"/>
      <c r="AU194" s="178"/>
      <c r="AV194" s="178"/>
      <c r="AW194" s="178"/>
      <c r="AX194" s="178"/>
      <c r="AY194" s="178"/>
      <c r="AZ194" s="226"/>
    </row>
    <row r="195" spans="1:52" s="144" customFormat="1" ht="14.25" customHeight="1" x14ac:dyDescent="0.2">
      <c r="A195" s="83"/>
      <c r="B195" s="208">
        <f t="shared" si="4"/>
        <v>144</v>
      </c>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226"/>
      <c r="AA195" s="145"/>
      <c r="AB195" s="208">
        <f t="shared" si="5"/>
        <v>144</v>
      </c>
      <c r="AC195" s="178"/>
      <c r="AD195" s="178"/>
      <c r="AE195" s="178"/>
      <c r="AF195" s="178"/>
      <c r="AG195" s="178"/>
      <c r="AH195" s="178"/>
      <c r="AI195" s="178"/>
      <c r="AJ195" s="178"/>
      <c r="AK195" s="178"/>
      <c r="AL195" s="178"/>
      <c r="AM195" s="178"/>
      <c r="AN195" s="178"/>
      <c r="AO195" s="178"/>
      <c r="AP195" s="178"/>
      <c r="AQ195" s="178"/>
      <c r="AR195" s="178"/>
      <c r="AS195" s="178"/>
      <c r="AT195" s="178"/>
      <c r="AU195" s="178"/>
      <c r="AV195" s="178"/>
      <c r="AW195" s="178"/>
      <c r="AX195" s="178"/>
      <c r="AY195" s="178"/>
      <c r="AZ195" s="226"/>
    </row>
    <row r="196" spans="1:52" s="144" customFormat="1" ht="14.25" customHeight="1" x14ac:dyDescent="0.2">
      <c r="A196" s="83"/>
      <c r="B196" s="208">
        <f t="shared" si="4"/>
        <v>145</v>
      </c>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226"/>
      <c r="AA196" s="145"/>
      <c r="AB196" s="208">
        <f t="shared" si="5"/>
        <v>145</v>
      </c>
      <c r="AC196" s="178"/>
      <c r="AD196" s="178"/>
      <c r="AE196" s="178"/>
      <c r="AF196" s="178"/>
      <c r="AG196" s="178"/>
      <c r="AH196" s="178"/>
      <c r="AI196" s="178"/>
      <c r="AJ196" s="178"/>
      <c r="AK196" s="178"/>
      <c r="AL196" s="178"/>
      <c r="AM196" s="178"/>
      <c r="AN196" s="178"/>
      <c r="AO196" s="178"/>
      <c r="AP196" s="178"/>
      <c r="AQ196" s="178"/>
      <c r="AR196" s="178"/>
      <c r="AS196" s="178"/>
      <c r="AT196" s="178"/>
      <c r="AU196" s="178"/>
      <c r="AV196" s="178"/>
      <c r="AW196" s="178"/>
      <c r="AX196" s="178"/>
      <c r="AY196" s="178"/>
      <c r="AZ196" s="226"/>
    </row>
    <row r="197" spans="1:52" s="144" customFormat="1" ht="14.25" customHeight="1" x14ac:dyDescent="0.2">
      <c r="A197" s="83"/>
      <c r="B197" s="208">
        <f t="shared" si="4"/>
        <v>146</v>
      </c>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226"/>
      <c r="AA197" s="145"/>
      <c r="AB197" s="208">
        <f t="shared" si="5"/>
        <v>146</v>
      </c>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8"/>
      <c r="AY197" s="178"/>
      <c r="AZ197" s="226"/>
    </row>
    <row r="198" spans="1:52" s="144" customFormat="1" ht="14.25" customHeight="1" x14ac:dyDescent="0.2">
      <c r="A198" s="83"/>
      <c r="B198" s="208">
        <f t="shared" si="4"/>
        <v>147</v>
      </c>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226"/>
      <c r="AA198" s="145"/>
      <c r="AB198" s="208">
        <f t="shared" si="5"/>
        <v>147</v>
      </c>
      <c r="AC198" s="178"/>
      <c r="AD198" s="178"/>
      <c r="AE198" s="178"/>
      <c r="AF198" s="178"/>
      <c r="AG198" s="178"/>
      <c r="AH198" s="178"/>
      <c r="AI198" s="178"/>
      <c r="AJ198" s="178"/>
      <c r="AK198" s="178"/>
      <c r="AL198" s="178"/>
      <c r="AM198" s="178"/>
      <c r="AN198" s="178"/>
      <c r="AO198" s="178"/>
      <c r="AP198" s="178"/>
      <c r="AQ198" s="178"/>
      <c r="AR198" s="178"/>
      <c r="AS198" s="178"/>
      <c r="AT198" s="178"/>
      <c r="AU198" s="178"/>
      <c r="AV198" s="178"/>
      <c r="AW198" s="178"/>
      <c r="AX198" s="178"/>
      <c r="AY198" s="178"/>
      <c r="AZ198" s="226"/>
    </row>
    <row r="199" spans="1:52" s="144" customFormat="1" ht="14.25" customHeight="1" x14ac:dyDescent="0.2">
      <c r="A199" s="83"/>
      <c r="B199" s="208">
        <f t="shared" si="4"/>
        <v>148</v>
      </c>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226"/>
      <c r="AA199" s="145"/>
      <c r="AB199" s="208">
        <f t="shared" si="5"/>
        <v>148</v>
      </c>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8"/>
      <c r="AY199" s="178"/>
      <c r="AZ199" s="226"/>
    </row>
    <row r="200" spans="1:52" s="144" customFormat="1" ht="14.25" customHeight="1" x14ac:dyDescent="0.2">
      <c r="A200" s="83"/>
      <c r="B200" s="208">
        <f t="shared" si="4"/>
        <v>149</v>
      </c>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226"/>
      <c r="AA200" s="145"/>
      <c r="AB200" s="208">
        <f t="shared" si="5"/>
        <v>149</v>
      </c>
      <c r="AC200" s="178"/>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78"/>
      <c r="AY200" s="178"/>
      <c r="AZ200" s="226"/>
    </row>
    <row r="201" spans="1:52" s="144" customFormat="1" ht="14.25" customHeight="1" x14ac:dyDescent="0.2">
      <c r="A201" s="83"/>
      <c r="B201" s="208">
        <f t="shared" si="4"/>
        <v>150</v>
      </c>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226"/>
      <c r="AA201" s="145"/>
      <c r="AB201" s="208">
        <f t="shared" si="5"/>
        <v>150</v>
      </c>
      <c r="AC201" s="178"/>
      <c r="AD201" s="178"/>
      <c r="AE201" s="178"/>
      <c r="AF201" s="178"/>
      <c r="AG201" s="178"/>
      <c r="AH201" s="178"/>
      <c r="AI201" s="178"/>
      <c r="AJ201" s="178"/>
      <c r="AK201" s="178"/>
      <c r="AL201" s="178"/>
      <c r="AM201" s="178"/>
      <c r="AN201" s="178"/>
      <c r="AO201" s="178"/>
      <c r="AP201" s="178"/>
      <c r="AQ201" s="178"/>
      <c r="AR201" s="178"/>
      <c r="AS201" s="178"/>
      <c r="AT201" s="178"/>
      <c r="AU201" s="178"/>
      <c r="AV201" s="178"/>
      <c r="AW201" s="178"/>
      <c r="AX201" s="178"/>
      <c r="AY201" s="178"/>
      <c r="AZ201" s="226"/>
    </row>
    <row r="202" spans="1:52" s="144" customFormat="1" ht="14.25" customHeight="1" x14ac:dyDescent="0.2">
      <c r="A202" s="83"/>
      <c r="B202" s="208">
        <f t="shared" si="4"/>
        <v>151</v>
      </c>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226"/>
      <c r="AA202" s="145"/>
      <c r="AB202" s="208">
        <f t="shared" si="5"/>
        <v>151</v>
      </c>
      <c r="AC202" s="178"/>
      <c r="AD202" s="178"/>
      <c r="AE202" s="178"/>
      <c r="AF202" s="178"/>
      <c r="AG202" s="178"/>
      <c r="AH202" s="178"/>
      <c r="AI202" s="178"/>
      <c r="AJ202" s="178"/>
      <c r="AK202" s="178"/>
      <c r="AL202" s="178"/>
      <c r="AM202" s="178"/>
      <c r="AN202" s="178"/>
      <c r="AO202" s="178"/>
      <c r="AP202" s="178"/>
      <c r="AQ202" s="178"/>
      <c r="AR202" s="178"/>
      <c r="AS202" s="178"/>
      <c r="AT202" s="178"/>
      <c r="AU202" s="178"/>
      <c r="AV202" s="178"/>
      <c r="AW202" s="178"/>
      <c r="AX202" s="178"/>
      <c r="AY202" s="178"/>
      <c r="AZ202" s="226"/>
    </row>
    <row r="203" spans="1:52" s="144" customFormat="1" ht="14.25" customHeight="1" x14ac:dyDescent="0.2">
      <c r="A203" s="83"/>
      <c r="B203" s="208">
        <f t="shared" si="4"/>
        <v>152</v>
      </c>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226"/>
      <c r="AA203" s="145"/>
      <c r="AB203" s="208">
        <f t="shared" si="5"/>
        <v>152</v>
      </c>
      <c r="AC203" s="178"/>
      <c r="AD203" s="178"/>
      <c r="AE203" s="178"/>
      <c r="AF203" s="178"/>
      <c r="AG203" s="178"/>
      <c r="AH203" s="178"/>
      <c r="AI203" s="178"/>
      <c r="AJ203" s="178"/>
      <c r="AK203" s="178"/>
      <c r="AL203" s="178"/>
      <c r="AM203" s="178"/>
      <c r="AN203" s="178"/>
      <c r="AO203" s="178"/>
      <c r="AP203" s="178"/>
      <c r="AQ203" s="178"/>
      <c r="AR203" s="178"/>
      <c r="AS203" s="178"/>
      <c r="AT203" s="178"/>
      <c r="AU203" s="178"/>
      <c r="AV203" s="178"/>
      <c r="AW203" s="178"/>
      <c r="AX203" s="178"/>
      <c r="AY203" s="178"/>
      <c r="AZ203" s="226"/>
    </row>
    <row r="204" spans="1:52" s="144" customFormat="1" ht="14.25" customHeight="1" x14ac:dyDescent="0.2">
      <c r="A204" s="83"/>
      <c r="B204" s="208">
        <f t="shared" si="4"/>
        <v>153</v>
      </c>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226"/>
      <c r="AA204" s="145"/>
      <c r="AB204" s="208">
        <f t="shared" si="5"/>
        <v>153</v>
      </c>
      <c r="AC204" s="178"/>
      <c r="AD204" s="178"/>
      <c r="AE204" s="178"/>
      <c r="AF204" s="178"/>
      <c r="AG204" s="178"/>
      <c r="AH204" s="178"/>
      <c r="AI204" s="178"/>
      <c r="AJ204" s="178"/>
      <c r="AK204" s="178"/>
      <c r="AL204" s="178"/>
      <c r="AM204" s="178"/>
      <c r="AN204" s="178"/>
      <c r="AO204" s="178"/>
      <c r="AP204" s="178"/>
      <c r="AQ204" s="178"/>
      <c r="AR204" s="178"/>
      <c r="AS204" s="178"/>
      <c r="AT204" s="178"/>
      <c r="AU204" s="178"/>
      <c r="AV204" s="178"/>
      <c r="AW204" s="178"/>
      <c r="AX204" s="178"/>
      <c r="AY204" s="178"/>
      <c r="AZ204" s="226"/>
    </row>
    <row r="205" spans="1:52" s="144" customFormat="1" ht="14.25" customHeight="1" x14ac:dyDescent="0.2">
      <c r="A205" s="83"/>
      <c r="B205" s="208">
        <f t="shared" si="4"/>
        <v>154</v>
      </c>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226"/>
      <c r="AA205" s="145"/>
      <c r="AB205" s="208">
        <f t="shared" si="5"/>
        <v>154</v>
      </c>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78"/>
      <c r="AY205" s="178"/>
      <c r="AZ205" s="226"/>
    </row>
    <row r="206" spans="1:52" s="144" customFormat="1" ht="14.25" customHeight="1" x14ac:dyDescent="0.2">
      <c r="A206" s="83"/>
      <c r="B206" s="208">
        <f t="shared" si="4"/>
        <v>155</v>
      </c>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226"/>
      <c r="AA206" s="145"/>
      <c r="AB206" s="208">
        <f t="shared" si="5"/>
        <v>155</v>
      </c>
      <c r="AC206" s="178"/>
      <c r="AD206" s="178"/>
      <c r="AE206" s="178"/>
      <c r="AF206" s="178"/>
      <c r="AG206" s="178"/>
      <c r="AH206" s="178"/>
      <c r="AI206" s="178"/>
      <c r="AJ206" s="178"/>
      <c r="AK206" s="178"/>
      <c r="AL206" s="178"/>
      <c r="AM206" s="178"/>
      <c r="AN206" s="178"/>
      <c r="AO206" s="178"/>
      <c r="AP206" s="178"/>
      <c r="AQ206" s="178"/>
      <c r="AR206" s="178"/>
      <c r="AS206" s="178"/>
      <c r="AT206" s="178"/>
      <c r="AU206" s="178"/>
      <c r="AV206" s="178"/>
      <c r="AW206" s="178"/>
      <c r="AX206" s="178"/>
      <c r="AY206" s="178"/>
      <c r="AZ206" s="226"/>
    </row>
    <row r="207" spans="1:52" s="144" customFormat="1" ht="14.25" customHeight="1" x14ac:dyDescent="0.2">
      <c r="A207" s="83"/>
      <c r="B207" s="208">
        <f t="shared" si="4"/>
        <v>156</v>
      </c>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226"/>
      <c r="AA207" s="145"/>
      <c r="AB207" s="208">
        <f t="shared" si="5"/>
        <v>156</v>
      </c>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c r="AX207" s="178"/>
      <c r="AY207" s="178"/>
      <c r="AZ207" s="226"/>
    </row>
    <row r="208" spans="1:52" s="144" customFormat="1" ht="14.25" customHeight="1" x14ac:dyDescent="0.2">
      <c r="A208" s="83"/>
      <c r="B208" s="208">
        <f t="shared" si="4"/>
        <v>157</v>
      </c>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226"/>
      <c r="AA208" s="145"/>
      <c r="AB208" s="208">
        <f t="shared" si="5"/>
        <v>157</v>
      </c>
      <c r="AC208" s="178"/>
      <c r="AD208" s="178"/>
      <c r="AE208" s="178"/>
      <c r="AF208" s="178"/>
      <c r="AG208" s="178"/>
      <c r="AH208" s="178"/>
      <c r="AI208" s="178"/>
      <c r="AJ208" s="178"/>
      <c r="AK208" s="178"/>
      <c r="AL208" s="178"/>
      <c r="AM208" s="178"/>
      <c r="AN208" s="178"/>
      <c r="AO208" s="178"/>
      <c r="AP208" s="178"/>
      <c r="AQ208" s="178"/>
      <c r="AR208" s="178"/>
      <c r="AS208" s="178"/>
      <c r="AT208" s="178"/>
      <c r="AU208" s="178"/>
      <c r="AV208" s="178"/>
      <c r="AW208" s="178"/>
      <c r="AX208" s="178"/>
      <c r="AY208" s="178"/>
      <c r="AZ208" s="226"/>
    </row>
    <row r="209" spans="1:52" s="144" customFormat="1" ht="14.25" customHeight="1" x14ac:dyDescent="0.2">
      <c r="A209" s="83"/>
      <c r="B209" s="208">
        <f t="shared" si="4"/>
        <v>158</v>
      </c>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226"/>
      <c r="AA209" s="145"/>
      <c r="AB209" s="208">
        <f t="shared" si="5"/>
        <v>158</v>
      </c>
      <c r="AC209" s="178"/>
      <c r="AD209" s="178"/>
      <c r="AE209" s="178"/>
      <c r="AF209" s="178"/>
      <c r="AG209" s="178"/>
      <c r="AH209" s="178"/>
      <c r="AI209" s="178"/>
      <c r="AJ209" s="178"/>
      <c r="AK209" s="178"/>
      <c r="AL209" s="178"/>
      <c r="AM209" s="178"/>
      <c r="AN209" s="178"/>
      <c r="AO209" s="178"/>
      <c r="AP209" s="178"/>
      <c r="AQ209" s="178"/>
      <c r="AR209" s="178"/>
      <c r="AS209" s="178"/>
      <c r="AT209" s="178"/>
      <c r="AU209" s="178"/>
      <c r="AV209" s="178"/>
      <c r="AW209" s="178"/>
      <c r="AX209" s="178"/>
      <c r="AY209" s="178"/>
      <c r="AZ209" s="226"/>
    </row>
    <row r="210" spans="1:52" s="144" customFormat="1" ht="14.25" customHeight="1" x14ac:dyDescent="0.2">
      <c r="A210" s="83"/>
      <c r="B210" s="208">
        <f t="shared" si="4"/>
        <v>159</v>
      </c>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226"/>
      <c r="AA210" s="145"/>
      <c r="AB210" s="208">
        <f t="shared" si="5"/>
        <v>159</v>
      </c>
      <c r="AC210" s="178"/>
      <c r="AD210" s="178"/>
      <c r="AE210" s="178"/>
      <c r="AF210" s="178"/>
      <c r="AG210" s="178"/>
      <c r="AH210" s="178"/>
      <c r="AI210" s="178"/>
      <c r="AJ210" s="178"/>
      <c r="AK210" s="178"/>
      <c r="AL210" s="178"/>
      <c r="AM210" s="178"/>
      <c r="AN210" s="178"/>
      <c r="AO210" s="178"/>
      <c r="AP210" s="178"/>
      <c r="AQ210" s="178"/>
      <c r="AR210" s="178"/>
      <c r="AS210" s="178"/>
      <c r="AT210" s="178"/>
      <c r="AU210" s="178"/>
      <c r="AV210" s="178"/>
      <c r="AW210" s="178"/>
      <c r="AX210" s="178"/>
      <c r="AY210" s="178"/>
      <c r="AZ210" s="226"/>
    </row>
    <row r="211" spans="1:52" s="144" customFormat="1" ht="14.25" customHeight="1" x14ac:dyDescent="0.2">
      <c r="A211" s="83"/>
      <c r="B211" s="208">
        <f t="shared" si="4"/>
        <v>160</v>
      </c>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226"/>
      <c r="AA211" s="145"/>
      <c r="AB211" s="208">
        <f t="shared" si="5"/>
        <v>160</v>
      </c>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78"/>
      <c r="AX211" s="178"/>
      <c r="AY211" s="178"/>
      <c r="AZ211" s="226"/>
    </row>
    <row r="212" spans="1:52" s="144" customFormat="1" ht="14.25" customHeight="1" x14ac:dyDescent="0.2">
      <c r="A212" s="83"/>
      <c r="B212" s="208">
        <f t="shared" si="4"/>
        <v>161</v>
      </c>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226"/>
      <c r="AA212" s="145"/>
      <c r="AB212" s="208">
        <f t="shared" si="5"/>
        <v>161</v>
      </c>
      <c r="AC212" s="178"/>
      <c r="AD212" s="178"/>
      <c r="AE212" s="178"/>
      <c r="AF212" s="178"/>
      <c r="AG212" s="178"/>
      <c r="AH212" s="178"/>
      <c r="AI212" s="178"/>
      <c r="AJ212" s="178"/>
      <c r="AK212" s="178"/>
      <c r="AL212" s="178"/>
      <c r="AM212" s="178"/>
      <c r="AN212" s="178"/>
      <c r="AO212" s="178"/>
      <c r="AP212" s="178"/>
      <c r="AQ212" s="178"/>
      <c r="AR212" s="178"/>
      <c r="AS212" s="178"/>
      <c r="AT212" s="178"/>
      <c r="AU212" s="178"/>
      <c r="AV212" s="178"/>
      <c r="AW212" s="178"/>
      <c r="AX212" s="178"/>
      <c r="AY212" s="178"/>
      <c r="AZ212" s="226"/>
    </row>
    <row r="213" spans="1:52" s="144" customFormat="1" ht="14.25" customHeight="1" x14ac:dyDescent="0.2">
      <c r="A213" s="83"/>
      <c r="B213" s="208">
        <f t="shared" si="4"/>
        <v>162</v>
      </c>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226"/>
      <c r="AA213" s="145"/>
      <c r="AB213" s="208">
        <f t="shared" si="5"/>
        <v>162</v>
      </c>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8"/>
      <c r="AY213" s="178"/>
      <c r="AZ213" s="226"/>
    </row>
    <row r="214" spans="1:52" s="144" customFormat="1" ht="14.25" customHeight="1" x14ac:dyDescent="0.2">
      <c r="A214" s="83"/>
      <c r="B214" s="208">
        <f t="shared" si="4"/>
        <v>163</v>
      </c>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226"/>
      <c r="AA214" s="145"/>
      <c r="AB214" s="208">
        <f t="shared" si="5"/>
        <v>163</v>
      </c>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8"/>
      <c r="AY214" s="178"/>
      <c r="AZ214" s="226"/>
    </row>
    <row r="215" spans="1:52" s="144" customFormat="1" ht="14.25" customHeight="1" x14ac:dyDescent="0.2">
      <c r="A215" s="83"/>
      <c r="B215" s="208">
        <f t="shared" si="4"/>
        <v>164</v>
      </c>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226"/>
      <c r="AA215" s="145"/>
      <c r="AB215" s="208">
        <f t="shared" si="5"/>
        <v>164</v>
      </c>
      <c r="AC215" s="178"/>
      <c r="AD215" s="178"/>
      <c r="AE215" s="178"/>
      <c r="AF215" s="178"/>
      <c r="AG215" s="178"/>
      <c r="AH215" s="178"/>
      <c r="AI215" s="178"/>
      <c r="AJ215" s="178"/>
      <c r="AK215" s="178"/>
      <c r="AL215" s="178"/>
      <c r="AM215" s="178"/>
      <c r="AN215" s="178"/>
      <c r="AO215" s="178"/>
      <c r="AP215" s="178"/>
      <c r="AQ215" s="178"/>
      <c r="AR215" s="178"/>
      <c r="AS215" s="178"/>
      <c r="AT215" s="178"/>
      <c r="AU215" s="178"/>
      <c r="AV215" s="178"/>
      <c r="AW215" s="178"/>
      <c r="AX215" s="178"/>
      <c r="AY215" s="178"/>
      <c r="AZ215" s="226"/>
    </row>
    <row r="216" spans="1:52" s="144" customFormat="1" ht="14.25" customHeight="1" x14ac:dyDescent="0.2">
      <c r="A216" s="83"/>
      <c r="B216" s="208">
        <f t="shared" si="4"/>
        <v>165</v>
      </c>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226"/>
      <c r="AA216" s="145"/>
      <c r="AB216" s="208">
        <f t="shared" si="5"/>
        <v>165</v>
      </c>
      <c r="AC216" s="178"/>
      <c r="AD216" s="178"/>
      <c r="AE216" s="178"/>
      <c r="AF216" s="178"/>
      <c r="AG216" s="178"/>
      <c r="AH216" s="178"/>
      <c r="AI216" s="178"/>
      <c r="AJ216" s="178"/>
      <c r="AK216" s="178"/>
      <c r="AL216" s="178"/>
      <c r="AM216" s="178"/>
      <c r="AN216" s="178"/>
      <c r="AO216" s="178"/>
      <c r="AP216" s="178"/>
      <c r="AQ216" s="178"/>
      <c r="AR216" s="178"/>
      <c r="AS216" s="178"/>
      <c r="AT216" s="178"/>
      <c r="AU216" s="178"/>
      <c r="AV216" s="178"/>
      <c r="AW216" s="178"/>
      <c r="AX216" s="178"/>
      <c r="AY216" s="178"/>
      <c r="AZ216" s="226"/>
    </row>
    <row r="217" spans="1:52" s="144" customFormat="1" ht="14.25" customHeight="1" x14ac:dyDescent="0.2">
      <c r="A217" s="83"/>
      <c r="B217" s="208">
        <f t="shared" si="4"/>
        <v>166</v>
      </c>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226"/>
      <c r="AA217" s="145"/>
      <c r="AB217" s="208">
        <f t="shared" si="5"/>
        <v>166</v>
      </c>
      <c r="AC217" s="178"/>
      <c r="AD217" s="178"/>
      <c r="AE217" s="178"/>
      <c r="AF217" s="178"/>
      <c r="AG217" s="178"/>
      <c r="AH217" s="178"/>
      <c r="AI217" s="178"/>
      <c r="AJ217" s="178"/>
      <c r="AK217" s="178"/>
      <c r="AL217" s="178"/>
      <c r="AM217" s="178"/>
      <c r="AN217" s="178"/>
      <c r="AO217" s="178"/>
      <c r="AP217" s="178"/>
      <c r="AQ217" s="178"/>
      <c r="AR217" s="178"/>
      <c r="AS217" s="178"/>
      <c r="AT217" s="178"/>
      <c r="AU217" s="178"/>
      <c r="AV217" s="178"/>
      <c r="AW217" s="178"/>
      <c r="AX217" s="178"/>
      <c r="AY217" s="178"/>
      <c r="AZ217" s="226"/>
    </row>
    <row r="218" spans="1:52" s="144" customFormat="1" ht="14.25" customHeight="1" x14ac:dyDescent="0.2">
      <c r="A218" s="83"/>
      <c r="B218" s="208">
        <f t="shared" si="4"/>
        <v>167</v>
      </c>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226"/>
      <c r="AA218" s="145"/>
      <c r="AB218" s="208">
        <f t="shared" si="5"/>
        <v>167</v>
      </c>
      <c r="AC218" s="178"/>
      <c r="AD218" s="178"/>
      <c r="AE218" s="178"/>
      <c r="AF218" s="178"/>
      <c r="AG218" s="178"/>
      <c r="AH218" s="178"/>
      <c r="AI218" s="178"/>
      <c r="AJ218" s="178"/>
      <c r="AK218" s="178"/>
      <c r="AL218" s="178"/>
      <c r="AM218" s="178"/>
      <c r="AN218" s="178"/>
      <c r="AO218" s="178"/>
      <c r="AP218" s="178"/>
      <c r="AQ218" s="178"/>
      <c r="AR218" s="178"/>
      <c r="AS218" s="178"/>
      <c r="AT218" s="178"/>
      <c r="AU218" s="178"/>
      <c r="AV218" s="178"/>
      <c r="AW218" s="178"/>
      <c r="AX218" s="178"/>
      <c r="AY218" s="178"/>
      <c r="AZ218" s="226"/>
    </row>
    <row r="219" spans="1:52" s="144" customFormat="1" ht="14.25" customHeight="1" x14ac:dyDescent="0.2">
      <c r="A219" s="83"/>
      <c r="B219" s="208">
        <f t="shared" si="4"/>
        <v>168</v>
      </c>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226"/>
      <c r="AA219" s="145"/>
      <c r="AB219" s="208">
        <f t="shared" si="5"/>
        <v>168</v>
      </c>
      <c r="AC219" s="178"/>
      <c r="AD219" s="178"/>
      <c r="AE219" s="178"/>
      <c r="AF219" s="178"/>
      <c r="AG219" s="178"/>
      <c r="AH219" s="178"/>
      <c r="AI219" s="178"/>
      <c r="AJ219" s="178"/>
      <c r="AK219" s="178"/>
      <c r="AL219" s="178"/>
      <c r="AM219" s="178"/>
      <c r="AN219" s="178"/>
      <c r="AO219" s="178"/>
      <c r="AP219" s="178"/>
      <c r="AQ219" s="178"/>
      <c r="AR219" s="178"/>
      <c r="AS219" s="178"/>
      <c r="AT219" s="178"/>
      <c r="AU219" s="178"/>
      <c r="AV219" s="178"/>
      <c r="AW219" s="178"/>
      <c r="AX219" s="178"/>
      <c r="AY219" s="178"/>
      <c r="AZ219" s="226"/>
    </row>
    <row r="220" spans="1:52" s="144" customFormat="1" ht="14.25" customHeight="1" x14ac:dyDescent="0.2">
      <c r="A220" s="83"/>
      <c r="B220" s="208">
        <f t="shared" si="4"/>
        <v>169</v>
      </c>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226"/>
      <c r="AA220" s="145"/>
      <c r="AB220" s="208">
        <f t="shared" si="5"/>
        <v>169</v>
      </c>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8"/>
      <c r="AY220" s="178"/>
      <c r="AZ220" s="226"/>
    </row>
    <row r="221" spans="1:52" s="144" customFormat="1" ht="14.25" customHeight="1" x14ac:dyDescent="0.2">
      <c r="A221" s="83"/>
      <c r="B221" s="208">
        <f t="shared" si="4"/>
        <v>170</v>
      </c>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226"/>
      <c r="AA221" s="145"/>
      <c r="AB221" s="208">
        <f t="shared" si="5"/>
        <v>170</v>
      </c>
      <c r="AC221" s="178"/>
      <c r="AD221" s="178"/>
      <c r="AE221" s="178"/>
      <c r="AF221" s="178"/>
      <c r="AG221" s="178"/>
      <c r="AH221" s="178"/>
      <c r="AI221" s="178"/>
      <c r="AJ221" s="178"/>
      <c r="AK221" s="178"/>
      <c r="AL221" s="178"/>
      <c r="AM221" s="178"/>
      <c r="AN221" s="178"/>
      <c r="AO221" s="178"/>
      <c r="AP221" s="178"/>
      <c r="AQ221" s="178"/>
      <c r="AR221" s="178"/>
      <c r="AS221" s="178"/>
      <c r="AT221" s="178"/>
      <c r="AU221" s="178"/>
      <c r="AV221" s="178"/>
      <c r="AW221" s="178"/>
      <c r="AX221" s="178"/>
      <c r="AY221" s="178"/>
      <c r="AZ221" s="226"/>
    </row>
    <row r="222" spans="1:52" s="144" customFormat="1" ht="14.25" customHeight="1" x14ac:dyDescent="0.2">
      <c r="A222" s="83"/>
      <c r="B222" s="208">
        <f t="shared" si="4"/>
        <v>171</v>
      </c>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226"/>
      <c r="AA222" s="145"/>
      <c r="AB222" s="208">
        <f t="shared" si="5"/>
        <v>171</v>
      </c>
      <c r="AC222" s="178"/>
      <c r="AD222" s="178"/>
      <c r="AE222" s="178"/>
      <c r="AF222" s="178"/>
      <c r="AG222" s="178"/>
      <c r="AH222" s="178"/>
      <c r="AI222" s="178"/>
      <c r="AJ222" s="178"/>
      <c r="AK222" s="178"/>
      <c r="AL222" s="178"/>
      <c r="AM222" s="178"/>
      <c r="AN222" s="178"/>
      <c r="AO222" s="178"/>
      <c r="AP222" s="178"/>
      <c r="AQ222" s="178"/>
      <c r="AR222" s="178"/>
      <c r="AS222" s="178"/>
      <c r="AT222" s="178"/>
      <c r="AU222" s="178"/>
      <c r="AV222" s="178"/>
      <c r="AW222" s="178"/>
      <c r="AX222" s="178"/>
      <c r="AY222" s="178"/>
      <c r="AZ222" s="226"/>
    </row>
    <row r="223" spans="1:52" s="144" customFormat="1" ht="14.25" customHeight="1" x14ac:dyDescent="0.2">
      <c r="A223" s="83"/>
      <c r="B223" s="208">
        <f t="shared" si="4"/>
        <v>172</v>
      </c>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226"/>
      <c r="AA223" s="145"/>
      <c r="AB223" s="208">
        <f t="shared" si="5"/>
        <v>172</v>
      </c>
      <c r="AC223" s="178"/>
      <c r="AD223" s="178"/>
      <c r="AE223" s="178"/>
      <c r="AF223" s="178"/>
      <c r="AG223" s="178"/>
      <c r="AH223" s="178"/>
      <c r="AI223" s="178"/>
      <c r="AJ223" s="178"/>
      <c r="AK223" s="178"/>
      <c r="AL223" s="178"/>
      <c r="AM223" s="178"/>
      <c r="AN223" s="178"/>
      <c r="AO223" s="178"/>
      <c r="AP223" s="178"/>
      <c r="AQ223" s="178"/>
      <c r="AR223" s="178"/>
      <c r="AS223" s="178"/>
      <c r="AT223" s="178"/>
      <c r="AU223" s="178"/>
      <c r="AV223" s="178"/>
      <c r="AW223" s="178"/>
      <c r="AX223" s="178"/>
      <c r="AY223" s="178"/>
      <c r="AZ223" s="226"/>
    </row>
    <row r="224" spans="1:52" s="144" customFormat="1" ht="14.25" customHeight="1" x14ac:dyDescent="0.2">
      <c r="A224" s="83"/>
      <c r="B224" s="208">
        <f t="shared" si="4"/>
        <v>173</v>
      </c>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226"/>
      <c r="AA224" s="145"/>
      <c r="AB224" s="208">
        <f t="shared" si="5"/>
        <v>173</v>
      </c>
      <c r="AC224" s="178"/>
      <c r="AD224" s="178"/>
      <c r="AE224" s="178"/>
      <c r="AF224" s="178"/>
      <c r="AG224" s="178"/>
      <c r="AH224" s="178"/>
      <c r="AI224" s="178"/>
      <c r="AJ224" s="178"/>
      <c r="AK224" s="178"/>
      <c r="AL224" s="178"/>
      <c r="AM224" s="178"/>
      <c r="AN224" s="178"/>
      <c r="AO224" s="178"/>
      <c r="AP224" s="178"/>
      <c r="AQ224" s="178"/>
      <c r="AR224" s="178"/>
      <c r="AS224" s="178"/>
      <c r="AT224" s="178"/>
      <c r="AU224" s="178"/>
      <c r="AV224" s="178"/>
      <c r="AW224" s="178"/>
      <c r="AX224" s="178"/>
      <c r="AY224" s="178"/>
      <c r="AZ224" s="226"/>
    </row>
    <row r="225" spans="1:52" s="144" customFormat="1" ht="14.25" customHeight="1" x14ac:dyDescent="0.2">
      <c r="A225" s="83"/>
      <c r="B225" s="208">
        <f t="shared" si="4"/>
        <v>174</v>
      </c>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226"/>
      <c r="AA225" s="145"/>
      <c r="AB225" s="208">
        <f t="shared" si="5"/>
        <v>174</v>
      </c>
      <c r="AC225" s="178"/>
      <c r="AD225" s="178"/>
      <c r="AE225" s="178"/>
      <c r="AF225" s="178"/>
      <c r="AG225" s="178"/>
      <c r="AH225" s="178"/>
      <c r="AI225" s="178"/>
      <c r="AJ225" s="178"/>
      <c r="AK225" s="178"/>
      <c r="AL225" s="178"/>
      <c r="AM225" s="178"/>
      <c r="AN225" s="178"/>
      <c r="AO225" s="178"/>
      <c r="AP225" s="178"/>
      <c r="AQ225" s="178"/>
      <c r="AR225" s="178"/>
      <c r="AS225" s="178"/>
      <c r="AT225" s="178"/>
      <c r="AU225" s="178"/>
      <c r="AV225" s="178"/>
      <c r="AW225" s="178"/>
      <c r="AX225" s="178"/>
      <c r="AY225" s="178"/>
      <c r="AZ225" s="226"/>
    </row>
    <row r="226" spans="1:52" s="144" customFormat="1" ht="14.25" customHeight="1" x14ac:dyDescent="0.2">
      <c r="A226" s="83"/>
      <c r="B226" s="208">
        <f t="shared" si="4"/>
        <v>175</v>
      </c>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226"/>
      <c r="AA226" s="145"/>
      <c r="AB226" s="208">
        <f t="shared" si="5"/>
        <v>175</v>
      </c>
      <c r="AC226" s="178"/>
      <c r="AD226" s="178"/>
      <c r="AE226" s="178"/>
      <c r="AF226" s="178"/>
      <c r="AG226" s="178"/>
      <c r="AH226" s="178"/>
      <c r="AI226" s="178"/>
      <c r="AJ226" s="178"/>
      <c r="AK226" s="178"/>
      <c r="AL226" s="178"/>
      <c r="AM226" s="178"/>
      <c r="AN226" s="178"/>
      <c r="AO226" s="178"/>
      <c r="AP226" s="178"/>
      <c r="AQ226" s="178"/>
      <c r="AR226" s="178"/>
      <c r="AS226" s="178"/>
      <c r="AT226" s="178"/>
      <c r="AU226" s="178"/>
      <c r="AV226" s="178"/>
      <c r="AW226" s="178"/>
      <c r="AX226" s="178"/>
      <c r="AY226" s="178"/>
      <c r="AZ226" s="226"/>
    </row>
    <row r="227" spans="1:52" s="144" customFormat="1" ht="14.25" customHeight="1" x14ac:dyDescent="0.2">
      <c r="A227" s="83"/>
      <c r="B227" s="208">
        <f t="shared" si="4"/>
        <v>176</v>
      </c>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226"/>
      <c r="AA227" s="145"/>
      <c r="AB227" s="208">
        <f t="shared" si="5"/>
        <v>176</v>
      </c>
      <c r="AC227" s="178"/>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78"/>
      <c r="AY227" s="178"/>
      <c r="AZ227" s="226"/>
    </row>
    <row r="228" spans="1:52" s="144" customFormat="1" ht="14.25" customHeight="1" x14ac:dyDescent="0.2">
      <c r="A228" s="83"/>
      <c r="B228" s="208">
        <f t="shared" si="4"/>
        <v>177</v>
      </c>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226"/>
      <c r="AA228" s="145"/>
      <c r="AB228" s="208">
        <f t="shared" si="5"/>
        <v>177</v>
      </c>
      <c r="AC228" s="178"/>
      <c r="AD228" s="178"/>
      <c r="AE228" s="178"/>
      <c r="AF228" s="178"/>
      <c r="AG228" s="178"/>
      <c r="AH228" s="178"/>
      <c r="AI228" s="178"/>
      <c r="AJ228" s="178"/>
      <c r="AK228" s="178"/>
      <c r="AL228" s="178"/>
      <c r="AM228" s="178"/>
      <c r="AN228" s="178"/>
      <c r="AO228" s="178"/>
      <c r="AP228" s="178"/>
      <c r="AQ228" s="178"/>
      <c r="AR228" s="178"/>
      <c r="AS228" s="178"/>
      <c r="AT228" s="178"/>
      <c r="AU228" s="178"/>
      <c r="AV228" s="178"/>
      <c r="AW228" s="178"/>
      <c r="AX228" s="178"/>
      <c r="AY228" s="178"/>
      <c r="AZ228" s="226"/>
    </row>
    <row r="229" spans="1:52" s="144" customFormat="1" ht="14.25" customHeight="1" x14ac:dyDescent="0.2">
      <c r="A229" s="83"/>
      <c r="B229" s="208">
        <f t="shared" si="4"/>
        <v>178</v>
      </c>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226"/>
      <c r="AA229" s="145"/>
      <c r="AB229" s="208">
        <f t="shared" si="5"/>
        <v>178</v>
      </c>
      <c r="AC229" s="178"/>
      <c r="AD229" s="178"/>
      <c r="AE229" s="178"/>
      <c r="AF229" s="178"/>
      <c r="AG229" s="178"/>
      <c r="AH229" s="178"/>
      <c r="AI229" s="178"/>
      <c r="AJ229" s="178"/>
      <c r="AK229" s="178"/>
      <c r="AL229" s="178"/>
      <c r="AM229" s="178"/>
      <c r="AN229" s="178"/>
      <c r="AO229" s="178"/>
      <c r="AP229" s="178"/>
      <c r="AQ229" s="178"/>
      <c r="AR229" s="178"/>
      <c r="AS229" s="178"/>
      <c r="AT229" s="178"/>
      <c r="AU229" s="178"/>
      <c r="AV229" s="178"/>
      <c r="AW229" s="178"/>
      <c r="AX229" s="178"/>
      <c r="AY229" s="178"/>
      <c r="AZ229" s="226"/>
    </row>
    <row r="230" spans="1:52" s="144" customFormat="1" ht="14.25" customHeight="1" x14ac:dyDescent="0.2">
      <c r="A230" s="83"/>
      <c r="B230" s="208">
        <f t="shared" si="4"/>
        <v>179</v>
      </c>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226"/>
      <c r="AA230" s="145"/>
      <c r="AB230" s="208">
        <f t="shared" si="5"/>
        <v>179</v>
      </c>
      <c r="AC230" s="178"/>
      <c r="AD230" s="178"/>
      <c r="AE230" s="178"/>
      <c r="AF230" s="178"/>
      <c r="AG230" s="178"/>
      <c r="AH230" s="178"/>
      <c r="AI230" s="178"/>
      <c r="AJ230" s="178"/>
      <c r="AK230" s="178"/>
      <c r="AL230" s="178"/>
      <c r="AM230" s="178"/>
      <c r="AN230" s="178"/>
      <c r="AO230" s="178"/>
      <c r="AP230" s="178"/>
      <c r="AQ230" s="178"/>
      <c r="AR230" s="178"/>
      <c r="AS230" s="178"/>
      <c r="AT230" s="178"/>
      <c r="AU230" s="178"/>
      <c r="AV230" s="178"/>
      <c r="AW230" s="178"/>
      <c r="AX230" s="178"/>
      <c r="AY230" s="178"/>
      <c r="AZ230" s="226"/>
    </row>
    <row r="231" spans="1:52" s="144" customFormat="1" ht="14.25" customHeight="1" x14ac:dyDescent="0.2">
      <c r="A231" s="83"/>
      <c r="B231" s="208">
        <f t="shared" si="4"/>
        <v>180</v>
      </c>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226"/>
      <c r="AA231" s="145"/>
      <c r="AB231" s="208">
        <f t="shared" si="5"/>
        <v>180</v>
      </c>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8"/>
      <c r="AY231" s="178"/>
      <c r="AZ231" s="226"/>
    </row>
    <row r="232" spans="1:52" s="144" customFormat="1" ht="14.25" customHeight="1" x14ac:dyDescent="0.2">
      <c r="A232" s="83"/>
      <c r="B232" s="208">
        <f t="shared" si="4"/>
        <v>181</v>
      </c>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226"/>
      <c r="AA232" s="145"/>
      <c r="AB232" s="208">
        <f t="shared" si="5"/>
        <v>181</v>
      </c>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8"/>
      <c r="AY232" s="178"/>
      <c r="AZ232" s="226"/>
    </row>
    <row r="233" spans="1:52" s="144" customFormat="1" ht="14.25" customHeight="1" x14ac:dyDescent="0.2">
      <c r="A233" s="83"/>
      <c r="B233" s="208">
        <f t="shared" si="4"/>
        <v>182</v>
      </c>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226"/>
      <c r="AA233" s="145"/>
      <c r="AB233" s="208">
        <f t="shared" si="5"/>
        <v>182</v>
      </c>
      <c r="AC233" s="178"/>
      <c r="AD233" s="178"/>
      <c r="AE233" s="178"/>
      <c r="AF233" s="178"/>
      <c r="AG233" s="178"/>
      <c r="AH233" s="178"/>
      <c r="AI233" s="178"/>
      <c r="AJ233" s="178"/>
      <c r="AK233" s="178"/>
      <c r="AL233" s="178"/>
      <c r="AM233" s="178"/>
      <c r="AN233" s="178"/>
      <c r="AO233" s="178"/>
      <c r="AP233" s="178"/>
      <c r="AQ233" s="178"/>
      <c r="AR233" s="178"/>
      <c r="AS233" s="178"/>
      <c r="AT233" s="178"/>
      <c r="AU233" s="178"/>
      <c r="AV233" s="178"/>
      <c r="AW233" s="178"/>
      <c r="AX233" s="178"/>
      <c r="AY233" s="178"/>
      <c r="AZ233" s="226"/>
    </row>
    <row r="234" spans="1:52" s="144" customFormat="1" ht="14.25" customHeight="1" x14ac:dyDescent="0.2">
      <c r="A234" s="83"/>
      <c r="B234" s="208">
        <f t="shared" si="4"/>
        <v>183</v>
      </c>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226"/>
      <c r="AA234" s="145"/>
      <c r="AB234" s="208">
        <f t="shared" si="5"/>
        <v>183</v>
      </c>
      <c r="AC234" s="178"/>
      <c r="AD234" s="178"/>
      <c r="AE234" s="178"/>
      <c r="AF234" s="178"/>
      <c r="AG234" s="178"/>
      <c r="AH234" s="178"/>
      <c r="AI234" s="178"/>
      <c r="AJ234" s="178"/>
      <c r="AK234" s="178"/>
      <c r="AL234" s="178"/>
      <c r="AM234" s="178"/>
      <c r="AN234" s="178"/>
      <c r="AO234" s="178"/>
      <c r="AP234" s="178"/>
      <c r="AQ234" s="178"/>
      <c r="AR234" s="178"/>
      <c r="AS234" s="178"/>
      <c r="AT234" s="178"/>
      <c r="AU234" s="178"/>
      <c r="AV234" s="178"/>
      <c r="AW234" s="178"/>
      <c r="AX234" s="178"/>
      <c r="AY234" s="178"/>
      <c r="AZ234" s="226"/>
    </row>
    <row r="235" spans="1:52" s="144" customFormat="1" ht="14.25" customHeight="1" x14ac:dyDescent="0.2">
      <c r="A235" s="83"/>
      <c r="B235" s="208">
        <f t="shared" si="4"/>
        <v>184</v>
      </c>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226"/>
      <c r="AA235" s="145"/>
      <c r="AB235" s="208">
        <f t="shared" si="5"/>
        <v>184</v>
      </c>
      <c r="AC235" s="178"/>
      <c r="AD235" s="178"/>
      <c r="AE235" s="178"/>
      <c r="AF235" s="178"/>
      <c r="AG235" s="178"/>
      <c r="AH235" s="178"/>
      <c r="AI235" s="178"/>
      <c r="AJ235" s="178"/>
      <c r="AK235" s="178"/>
      <c r="AL235" s="178"/>
      <c r="AM235" s="178"/>
      <c r="AN235" s="178"/>
      <c r="AO235" s="178"/>
      <c r="AP235" s="178"/>
      <c r="AQ235" s="178"/>
      <c r="AR235" s="178"/>
      <c r="AS235" s="178"/>
      <c r="AT235" s="178"/>
      <c r="AU235" s="178"/>
      <c r="AV235" s="178"/>
      <c r="AW235" s="178"/>
      <c r="AX235" s="178"/>
      <c r="AY235" s="178"/>
      <c r="AZ235" s="226"/>
    </row>
    <row r="236" spans="1:52" s="144" customFormat="1" ht="14.25" customHeight="1" x14ac:dyDescent="0.2">
      <c r="A236" s="83"/>
      <c r="B236" s="208">
        <f t="shared" si="4"/>
        <v>185</v>
      </c>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226"/>
      <c r="AA236" s="145"/>
      <c r="AB236" s="208">
        <f t="shared" si="5"/>
        <v>185</v>
      </c>
      <c r="AC236" s="178"/>
      <c r="AD236" s="178"/>
      <c r="AE236" s="178"/>
      <c r="AF236" s="178"/>
      <c r="AG236" s="178"/>
      <c r="AH236" s="178"/>
      <c r="AI236" s="178"/>
      <c r="AJ236" s="178"/>
      <c r="AK236" s="178"/>
      <c r="AL236" s="178"/>
      <c r="AM236" s="178"/>
      <c r="AN236" s="178"/>
      <c r="AO236" s="178"/>
      <c r="AP236" s="178"/>
      <c r="AQ236" s="178"/>
      <c r="AR236" s="178"/>
      <c r="AS236" s="178"/>
      <c r="AT236" s="178"/>
      <c r="AU236" s="178"/>
      <c r="AV236" s="178"/>
      <c r="AW236" s="178"/>
      <c r="AX236" s="178"/>
      <c r="AY236" s="178"/>
      <c r="AZ236" s="226"/>
    </row>
    <row r="237" spans="1:52" s="144" customFormat="1" ht="14.25" customHeight="1" x14ac:dyDescent="0.2">
      <c r="A237" s="83"/>
      <c r="B237" s="208">
        <f t="shared" si="4"/>
        <v>186</v>
      </c>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226"/>
      <c r="AA237" s="145"/>
      <c r="AB237" s="208">
        <f t="shared" si="5"/>
        <v>186</v>
      </c>
      <c r="AC237" s="178"/>
      <c r="AD237" s="178"/>
      <c r="AE237" s="178"/>
      <c r="AF237" s="178"/>
      <c r="AG237" s="178"/>
      <c r="AH237" s="178"/>
      <c r="AI237" s="178"/>
      <c r="AJ237" s="178"/>
      <c r="AK237" s="178"/>
      <c r="AL237" s="178"/>
      <c r="AM237" s="178"/>
      <c r="AN237" s="178"/>
      <c r="AO237" s="178"/>
      <c r="AP237" s="178"/>
      <c r="AQ237" s="178"/>
      <c r="AR237" s="178"/>
      <c r="AS237" s="178"/>
      <c r="AT237" s="178"/>
      <c r="AU237" s="178"/>
      <c r="AV237" s="178"/>
      <c r="AW237" s="178"/>
      <c r="AX237" s="178"/>
      <c r="AY237" s="178"/>
      <c r="AZ237" s="226"/>
    </row>
    <row r="238" spans="1:52" s="144" customFormat="1" ht="14.25" customHeight="1" x14ac:dyDescent="0.2">
      <c r="A238" s="83"/>
      <c r="B238" s="208">
        <f t="shared" si="4"/>
        <v>187</v>
      </c>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226"/>
      <c r="AA238" s="145"/>
      <c r="AB238" s="208">
        <f t="shared" si="5"/>
        <v>187</v>
      </c>
      <c r="AC238" s="178"/>
      <c r="AD238" s="178"/>
      <c r="AE238" s="178"/>
      <c r="AF238" s="178"/>
      <c r="AG238" s="178"/>
      <c r="AH238" s="178"/>
      <c r="AI238" s="178"/>
      <c r="AJ238" s="178"/>
      <c r="AK238" s="178"/>
      <c r="AL238" s="178"/>
      <c r="AM238" s="178"/>
      <c r="AN238" s="178"/>
      <c r="AO238" s="178"/>
      <c r="AP238" s="178"/>
      <c r="AQ238" s="178"/>
      <c r="AR238" s="178"/>
      <c r="AS238" s="178"/>
      <c r="AT238" s="178"/>
      <c r="AU238" s="178"/>
      <c r="AV238" s="178"/>
      <c r="AW238" s="178"/>
      <c r="AX238" s="178"/>
      <c r="AY238" s="178"/>
      <c r="AZ238" s="226"/>
    </row>
    <row r="239" spans="1:52" s="144" customFormat="1" ht="14.25" customHeight="1" x14ac:dyDescent="0.2">
      <c r="A239" s="83"/>
      <c r="B239" s="208">
        <f t="shared" si="4"/>
        <v>188</v>
      </c>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226"/>
      <c r="AA239" s="145"/>
      <c r="AB239" s="208">
        <f t="shared" si="5"/>
        <v>188</v>
      </c>
      <c r="AC239" s="178"/>
      <c r="AD239" s="178"/>
      <c r="AE239" s="178"/>
      <c r="AF239" s="178"/>
      <c r="AG239" s="178"/>
      <c r="AH239" s="178"/>
      <c r="AI239" s="178"/>
      <c r="AJ239" s="178"/>
      <c r="AK239" s="178"/>
      <c r="AL239" s="178"/>
      <c r="AM239" s="178"/>
      <c r="AN239" s="178"/>
      <c r="AO239" s="178"/>
      <c r="AP239" s="178"/>
      <c r="AQ239" s="178"/>
      <c r="AR239" s="178"/>
      <c r="AS239" s="178"/>
      <c r="AT239" s="178"/>
      <c r="AU239" s="178"/>
      <c r="AV239" s="178"/>
      <c r="AW239" s="178"/>
      <c r="AX239" s="178"/>
      <c r="AY239" s="178"/>
      <c r="AZ239" s="226"/>
    </row>
    <row r="240" spans="1:52" s="144" customFormat="1" ht="14.25" customHeight="1" x14ac:dyDescent="0.2">
      <c r="A240" s="83"/>
      <c r="B240" s="208">
        <f t="shared" si="4"/>
        <v>189</v>
      </c>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226"/>
      <c r="AA240" s="145"/>
      <c r="AB240" s="208">
        <f t="shared" si="5"/>
        <v>189</v>
      </c>
      <c r="AC240" s="178"/>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78"/>
      <c r="AY240" s="178"/>
      <c r="AZ240" s="226"/>
    </row>
    <row r="241" spans="1:52" s="144" customFormat="1" ht="14.25" customHeight="1" x14ac:dyDescent="0.2">
      <c r="A241" s="83"/>
      <c r="B241" s="208">
        <f t="shared" si="4"/>
        <v>190</v>
      </c>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226"/>
      <c r="AA241" s="145"/>
      <c r="AB241" s="208">
        <f t="shared" si="5"/>
        <v>190</v>
      </c>
      <c r="AC241" s="178"/>
      <c r="AD241" s="178"/>
      <c r="AE241" s="178"/>
      <c r="AF241" s="178"/>
      <c r="AG241" s="178"/>
      <c r="AH241" s="178"/>
      <c r="AI241" s="178"/>
      <c r="AJ241" s="178"/>
      <c r="AK241" s="178"/>
      <c r="AL241" s="178"/>
      <c r="AM241" s="178"/>
      <c r="AN241" s="178"/>
      <c r="AO241" s="178"/>
      <c r="AP241" s="178"/>
      <c r="AQ241" s="178"/>
      <c r="AR241" s="178"/>
      <c r="AS241" s="178"/>
      <c r="AT241" s="178"/>
      <c r="AU241" s="178"/>
      <c r="AV241" s="178"/>
      <c r="AW241" s="178"/>
      <c r="AX241" s="178"/>
      <c r="AY241" s="178"/>
      <c r="AZ241" s="226"/>
    </row>
    <row r="242" spans="1:52" s="144" customFormat="1" ht="14.25" customHeight="1" x14ac:dyDescent="0.2">
      <c r="A242" s="83"/>
      <c r="B242" s="208">
        <f t="shared" si="4"/>
        <v>191</v>
      </c>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226"/>
      <c r="AA242" s="145"/>
      <c r="AB242" s="208">
        <f t="shared" si="5"/>
        <v>191</v>
      </c>
      <c r="AC242" s="178"/>
      <c r="AD242" s="178"/>
      <c r="AE242" s="178"/>
      <c r="AF242" s="178"/>
      <c r="AG242" s="178"/>
      <c r="AH242" s="178"/>
      <c r="AI242" s="178"/>
      <c r="AJ242" s="178"/>
      <c r="AK242" s="178"/>
      <c r="AL242" s="178"/>
      <c r="AM242" s="178"/>
      <c r="AN242" s="178"/>
      <c r="AO242" s="178"/>
      <c r="AP242" s="178"/>
      <c r="AQ242" s="178"/>
      <c r="AR242" s="178"/>
      <c r="AS242" s="178"/>
      <c r="AT242" s="178"/>
      <c r="AU242" s="178"/>
      <c r="AV242" s="178"/>
      <c r="AW242" s="178"/>
      <c r="AX242" s="178"/>
      <c r="AY242" s="178"/>
      <c r="AZ242" s="226"/>
    </row>
    <row r="243" spans="1:52" s="144" customFormat="1" ht="14.25" customHeight="1" x14ac:dyDescent="0.2">
      <c r="A243" s="83"/>
      <c r="B243" s="208">
        <f t="shared" si="4"/>
        <v>192</v>
      </c>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226"/>
      <c r="AA243" s="145"/>
      <c r="AB243" s="208">
        <f t="shared" si="5"/>
        <v>192</v>
      </c>
      <c r="AC243" s="178"/>
      <c r="AD243" s="178"/>
      <c r="AE243" s="178"/>
      <c r="AF243" s="178"/>
      <c r="AG243" s="178"/>
      <c r="AH243" s="178"/>
      <c r="AI243" s="178"/>
      <c r="AJ243" s="178"/>
      <c r="AK243" s="178"/>
      <c r="AL243" s="178"/>
      <c r="AM243" s="178"/>
      <c r="AN243" s="178"/>
      <c r="AO243" s="178"/>
      <c r="AP243" s="178"/>
      <c r="AQ243" s="178"/>
      <c r="AR243" s="178"/>
      <c r="AS243" s="178"/>
      <c r="AT243" s="178"/>
      <c r="AU243" s="178"/>
      <c r="AV243" s="178"/>
      <c r="AW243" s="178"/>
      <c r="AX243" s="178"/>
      <c r="AY243" s="178"/>
      <c r="AZ243" s="226"/>
    </row>
    <row r="244" spans="1:52" s="144" customFormat="1" ht="14.25" customHeight="1" x14ac:dyDescent="0.2">
      <c r="A244" s="83"/>
      <c r="B244" s="208">
        <f t="shared" si="4"/>
        <v>193</v>
      </c>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226"/>
      <c r="AA244" s="145"/>
      <c r="AB244" s="208">
        <f t="shared" si="5"/>
        <v>193</v>
      </c>
      <c r="AC244" s="178"/>
      <c r="AD244" s="178"/>
      <c r="AE244" s="178"/>
      <c r="AF244" s="178"/>
      <c r="AG244" s="178"/>
      <c r="AH244" s="178"/>
      <c r="AI244" s="178"/>
      <c r="AJ244" s="178"/>
      <c r="AK244" s="178"/>
      <c r="AL244" s="178"/>
      <c r="AM244" s="178"/>
      <c r="AN244" s="178"/>
      <c r="AO244" s="178"/>
      <c r="AP244" s="178"/>
      <c r="AQ244" s="178"/>
      <c r="AR244" s="178"/>
      <c r="AS244" s="178"/>
      <c r="AT244" s="178"/>
      <c r="AU244" s="178"/>
      <c r="AV244" s="178"/>
      <c r="AW244" s="178"/>
      <c r="AX244" s="178"/>
      <c r="AY244" s="178"/>
      <c r="AZ244" s="226"/>
    </row>
    <row r="245" spans="1:52" s="144" customFormat="1" ht="14.25" customHeight="1" x14ac:dyDescent="0.2">
      <c r="A245" s="83"/>
      <c r="B245" s="208">
        <f t="shared" si="4"/>
        <v>194</v>
      </c>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226"/>
      <c r="AA245" s="145"/>
      <c r="AB245" s="208">
        <f t="shared" si="5"/>
        <v>194</v>
      </c>
      <c r="AC245" s="178"/>
      <c r="AD245" s="178"/>
      <c r="AE245" s="178"/>
      <c r="AF245" s="178"/>
      <c r="AG245" s="178"/>
      <c r="AH245" s="178"/>
      <c r="AI245" s="178"/>
      <c r="AJ245" s="178"/>
      <c r="AK245" s="178"/>
      <c r="AL245" s="178"/>
      <c r="AM245" s="178"/>
      <c r="AN245" s="178"/>
      <c r="AO245" s="178"/>
      <c r="AP245" s="178"/>
      <c r="AQ245" s="178"/>
      <c r="AR245" s="178"/>
      <c r="AS245" s="178"/>
      <c r="AT245" s="178"/>
      <c r="AU245" s="178"/>
      <c r="AV245" s="178"/>
      <c r="AW245" s="178"/>
      <c r="AX245" s="178"/>
      <c r="AY245" s="178"/>
      <c r="AZ245" s="226"/>
    </row>
    <row r="246" spans="1:52" s="144" customFormat="1" ht="14.25" customHeight="1" x14ac:dyDescent="0.2">
      <c r="A246" s="83"/>
      <c r="B246" s="208">
        <f t="shared" ref="B246:B309" si="6">B245+1</f>
        <v>195</v>
      </c>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226"/>
      <c r="AA246" s="145"/>
      <c r="AB246" s="208">
        <f t="shared" ref="AB246:AB309" si="7">AB245+1</f>
        <v>195</v>
      </c>
      <c r="AC246" s="178"/>
      <c r="AD246" s="178"/>
      <c r="AE246" s="178"/>
      <c r="AF246" s="178"/>
      <c r="AG246" s="178"/>
      <c r="AH246" s="178"/>
      <c r="AI246" s="178"/>
      <c r="AJ246" s="178"/>
      <c r="AK246" s="178"/>
      <c r="AL246" s="178"/>
      <c r="AM246" s="178"/>
      <c r="AN246" s="178"/>
      <c r="AO246" s="178"/>
      <c r="AP246" s="178"/>
      <c r="AQ246" s="178"/>
      <c r="AR246" s="178"/>
      <c r="AS246" s="178"/>
      <c r="AT246" s="178"/>
      <c r="AU246" s="178"/>
      <c r="AV246" s="178"/>
      <c r="AW246" s="178"/>
      <c r="AX246" s="178"/>
      <c r="AY246" s="178"/>
      <c r="AZ246" s="226"/>
    </row>
    <row r="247" spans="1:52" s="144" customFormat="1" ht="14.25" customHeight="1" x14ac:dyDescent="0.2">
      <c r="A247" s="83"/>
      <c r="B247" s="208">
        <f t="shared" si="6"/>
        <v>196</v>
      </c>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226"/>
      <c r="AA247" s="145"/>
      <c r="AB247" s="208">
        <f t="shared" si="7"/>
        <v>196</v>
      </c>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8"/>
      <c r="AY247" s="178"/>
      <c r="AZ247" s="226"/>
    </row>
    <row r="248" spans="1:52" s="144" customFormat="1" ht="14.25" customHeight="1" x14ac:dyDescent="0.2">
      <c r="A248" s="83"/>
      <c r="B248" s="208">
        <f t="shared" si="6"/>
        <v>197</v>
      </c>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226"/>
      <c r="AA248" s="145"/>
      <c r="AB248" s="208">
        <f t="shared" si="7"/>
        <v>197</v>
      </c>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8"/>
      <c r="AY248" s="178"/>
      <c r="AZ248" s="226"/>
    </row>
    <row r="249" spans="1:52" s="144" customFormat="1" ht="14.25" customHeight="1" x14ac:dyDescent="0.2">
      <c r="A249" s="83"/>
      <c r="B249" s="208">
        <f t="shared" si="6"/>
        <v>198</v>
      </c>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226"/>
      <c r="AA249" s="145"/>
      <c r="AB249" s="208">
        <f t="shared" si="7"/>
        <v>198</v>
      </c>
      <c r="AC249" s="178"/>
      <c r="AD249" s="178"/>
      <c r="AE249" s="178"/>
      <c r="AF249" s="178"/>
      <c r="AG249" s="178"/>
      <c r="AH249" s="178"/>
      <c r="AI249" s="178"/>
      <c r="AJ249" s="178"/>
      <c r="AK249" s="178"/>
      <c r="AL249" s="178"/>
      <c r="AM249" s="178"/>
      <c r="AN249" s="178"/>
      <c r="AO249" s="178"/>
      <c r="AP249" s="178"/>
      <c r="AQ249" s="178"/>
      <c r="AR249" s="178"/>
      <c r="AS249" s="178"/>
      <c r="AT249" s="178"/>
      <c r="AU249" s="178"/>
      <c r="AV249" s="178"/>
      <c r="AW249" s="178"/>
      <c r="AX249" s="178"/>
      <c r="AY249" s="178"/>
      <c r="AZ249" s="226"/>
    </row>
    <row r="250" spans="1:52" s="144" customFormat="1" ht="14.25" customHeight="1" x14ac:dyDescent="0.2">
      <c r="A250" s="83"/>
      <c r="B250" s="208">
        <f t="shared" si="6"/>
        <v>199</v>
      </c>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226"/>
      <c r="AA250" s="145"/>
      <c r="AB250" s="208">
        <f t="shared" si="7"/>
        <v>199</v>
      </c>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8"/>
      <c r="AY250" s="178"/>
      <c r="AZ250" s="226"/>
    </row>
    <row r="251" spans="1:52" s="144" customFormat="1" ht="14.25" customHeight="1" x14ac:dyDescent="0.2">
      <c r="A251" s="83"/>
      <c r="B251" s="208">
        <f t="shared" si="6"/>
        <v>200</v>
      </c>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226"/>
      <c r="AA251" s="145"/>
      <c r="AB251" s="208">
        <f t="shared" si="7"/>
        <v>200</v>
      </c>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8"/>
      <c r="AY251" s="178"/>
      <c r="AZ251" s="226"/>
    </row>
    <row r="252" spans="1:52" s="144" customFormat="1" ht="14.25" customHeight="1" x14ac:dyDescent="0.2">
      <c r="A252" s="83"/>
      <c r="B252" s="208">
        <f t="shared" si="6"/>
        <v>201</v>
      </c>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226"/>
      <c r="AA252" s="145"/>
      <c r="AB252" s="208">
        <f t="shared" si="7"/>
        <v>201</v>
      </c>
      <c r="AC252" s="178"/>
      <c r="AD252" s="178"/>
      <c r="AE252" s="178"/>
      <c r="AF252" s="178"/>
      <c r="AG252" s="178"/>
      <c r="AH252" s="178"/>
      <c r="AI252" s="178"/>
      <c r="AJ252" s="178"/>
      <c r="AK252" s="178"/>
      <c r="AL252" s="178"/>
      <c r="AM252" s="178"/>
      <c r="AN252" s="178"/>
      <c r="AO252" s="178"/>
      <c r="AP252" s="178"/>
      <c r="AQ252" s="178"/>
      <c r="AR252" s="178"/>
      <c r="AS252" s="178"/>
      <c r="AT252" s="178"/>
      <c r="AU252" s="178"/>
      <c r="AV252" s="178"/>
      <c r="AW252" s="178"/>
      <c r="AX252" s="178"/>
      <c r="AY252" s="178"/>
      <c r="AZ252" s="226"/>
    </row>
    <row r="253" spans="1:52" s="144" customFormat="1" ht="14.25" customHeight="1" x14ac:dyDescent="0.2">
      <c r="A253" s="83"/>
      <c r="B253" s="208">
        <f t="shared" si="6"/>
        <v>202</v>
      </c>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226"/>
      <c r="AA253" s="145"/>
      <c r="AB253" s="208">
        <f t="shared" si="7"/>
        <v>202</v>
      </c>
      <c r="AC253" s="178"/>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78"/>
      <c r="AY253" s="178"/>
      <c r="AZ253" s="226"/>
    </row>
    <row r="254" spans="1:52" s="144" customFormat="1" ht="14.25" customHeight="1" x14ac:dyDescent="0.2">
      <c r="A254" s="83"/>
      <c r="B254" s="208">
        <f t="shared" si="6"/>
        <v>203</v>
      </c>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226"/>
      <c r="AA254" s="145"/>
      <c r="AB254" s="208">
        <f t="shared" si="7"/>
        <v>203</v>
      </c>
      <c r="AC254" s="178"/>
      <c r="AD254" s="178"/>
      <c r="AE254" s="178"/>
      <c r="AF254" s="178"/>
      <c r="AG254" s="178"/>
      <c r="AH254" s="178"/>
      <c r="AI254" s="178"/>
      <c r="AJ254" s="178"/>
      <c r="AK254" s="178"/>
      <c r="AL254" s="178"/>
      <c r="AM254" s="178"/>
      <c r="AN254" s="178"/>
      <c r="AO254" s="178"/>
      <c r="AP254" s="178"/>
      <c r="AQ254" s="178"/>
      <c r="AR254" s="178"/>
      <c r="AS254" s="178"/>
      <c r="AT254" s="178"/>
      <c r="AU254" s="178"/>
      <c r="AV254" s="178"/>
      <c r="AW254" s="178"/>
      <c r="AX254" s="178"/>
      <c r="AY254" s="178"/>
      <c r="AZ254" s="226"/>
    </row>
    <row r="255" spans="1:52" s="144" customFormat="1" ht="14.25" customHeight="1" x14ac:dyDescent="0.2">
      <c r="A255" s="83"/>
      <c r="B255" s="208">
        <f t="shared" si="6"/>
        <v>204</v>
      </c>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226"/>
      <c r="AA255" s="145"/>
      <c r="AB255" s="208">
        <f t="shared" si="7"/>
        <v>204</v>
      </c>
      <c r="AC255" s="178"/>
      <c r="AD255" s="178"/>
      <c r="AE255" s="178"/>
      <c r="AF255" s="178"/>
      <c r="AG255" s="178"/>
      <c r="AH255" s="178"/>
      <c r="AI255" s="178"/>
      <c r="AJ255" s="178"/>
      <c r="AK255" s="178"/>
      <c r="AL255" s="178"/>
      <c r="AM255" s="178"/>
      <c r="AN255" s="178"/>
      <c r="AO255" s="178"/>
      <c r="AP255" s="178"/>
      <c r="AQ255" s="178"/>
      <c r="AR255" s="178"/>
      <c r="AS255" s="178"/>
      <c r="AT255" s="178"/>
      <c r="AU255" s="178"/>
      <c r="AV255" s="178"/>
      <c r="AW255" s="178"/>
      <c r="AX255" s="178"/>
      <c r="AY255" s="178"/>
      <c r="AZ255" s="226"/>
    </row>
    <row r="256" spans="1:52" s="144" customFormat="1" ht="14.25" customHeight="1" x14ac:dyDescent="0.2">
      <c r="A256" s="83"/>
      <c r="B256" s="208">
        <f t="shared" si="6"/>
        <v>205</v>
      </c>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226"/>
      <c r="AA256" s="145"/>
      <c r="AB256" s="208">
        <f t="shared" si="7"/>
        <v>205</v>
      </c>
      <c r="AC256" s="178"/>
      <c r="AD256" s="178"/>
      <c r="AE256" s="178"/>
      <c r="AF256" s="178"/>
      <c r="AG256" s="178"/>
      <c r="AH256" s="178"/>
      <c r="AI256" s="178"/>
      <c r="AJ256" s="178"/>
      <c r="AK256" s="178"/>
      <c r="AL256" s="178"/>
      <c r="AM256" s="178"/>
      <c r="AN256" s="178"/>
      <c r="AO256" s="178"/>
      <c r="AP256" s="178"/>
      <c r="AQ256" s="178"/>
      <c r="AR256" s="178"/>
      <c r="AS256" s="178"/>
      <c r="AT256" s="178"/>
      <c r="AU256" s="178"/>
      <c r="AV256" s="178"/>
      <c r="AW256" s="178"/>
      <c r="AX256" s="178"/>
      <c r="AY256" s="178"/>
      <c r="AZ256" s="226"/>
    </row>
    <row r="257" spans="1:52" s="144" customFormat="1" ht="14.25" customHeight="1" x14ac:dyDescent="0.2">
      <c r="A257" s="83"/>
      <c r="B257" s="208">
        <f t="shared" si="6"/>
        <v>206</v>
      </c>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226"/>
      <c r="AA257" s="145"/>
      <c r="AB257" s="208">
        <f t="shared" si="7"/>
        <v>206</v>
      </c>
      <c r="AC257" s="178"/>
      <c r="AD257" s="178"/>
      <c r="AE257" s="178"/>
      <c r="AF257" s="178"/>
      <c r="AG257" s="178"/>
      <c r="AH257" s="178"/>
      <c r="AI257" s="178"/>
      <c r="AJ257" s="178"/>
      <c r="AK257" s="178"/>
      <c r="AL257" s="178"/>
      <c r="AM257" s="178"/>
      <c r="AN257" s="178"/>
      <c r="AO257" s="178"/>
      <c r="AP257" s="178"/>
      <c r="AQ257" s="178"/>
      <c r="AR257" s="178"/>
      <c r="AS257" s="178"/>
      <c r="AT257" s="178"/>
      <c r="AU257" s="178"/>
      <c r="AV257" s="178"/>
      <c r="AW257" s="178"/>
      <c r="AX257" s="178"/>
      <c r="AY257" s="178"/>
      <c r="AZ257" s="226"/>
    </row>
    <row r="258" spans="1:52" s="144" customFormat="1" ht="14.25" customHeight="1" x14ac:dyDescent="0.2">
      <c r="A258" s="83"/>
      <c r="B258" s="208">
        <f t="shared" si="6"/>
        <v>207</v>
      </c>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226"/>
      <c r="AA258" s="145"/>
      <c r="AB258" s="208">
        <f t="shared" si="7"/>
        <v>207</v>
      </c>
      <c r="AC258" s="178"/>
      <c r="AD258" s="178"/>
      <c r="AE258" s="178"/>
      <c r="AF258" s="178"/>
      <c r="AG258" s="178"/>
      <c r="AH258" s="178"/>
      <c r="AI258" s="178"/>
      <c r="AJ258" s="178"/>
      <c r="AK258" s="178"/>
      <c r="AL258" s="178"/>
      <c r="AM258" s="178"/>
      <c r="AN258" s="178"/>
      <c r="AO258" s="178"/>
      <c r="AP258" s="178"/>
      <c r="AQ258" s="178"/>
      <c r="AR258" s="178"/>
      <c r="AS258" s="178"/>
      <c r="AT258" s="178"/>
      <c r="AU258" s="178"/>
      <c r="AV258" s="178"/>
      <c r="AW258" s="178"/>
      <c r="AX258" s="178"/>
      <c r="AY258" s="178"/>
      <c r="AZ258" s="226"/>
    </row>
    <row r="259" spans="1:52" s="144" customFormat="1" ht="14.25" customHeight="1" x14ac:dyDescent="0.2">
      <c r="A259" s="83"/>
      <c r="B259" s="208">
        <f t="shared" si="6"/>
        <v>208</v>
      </c>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226"/>
      <c r="AA259" s="145"/>
      <c r="AB259" s="208">
        <f t="shared" si="7"/>
        <v>208</v>
      </c>
      <c r="AC259" s="178"/>
      <c r="AD259" s="178"/>
      <c r="AE259" s="178"/>
      <c r="AF259" s="178"/>
      <c r="AG259" s="178"/>
      <c r="AH259" s="178"/>
      <c r="AI259" s="178"/>
      <c r="AJ259" s="178"/>
      <c r="AK259" s="178"/>
      <c r="AL259" s="178"/>
      <c r="AM259" s="178"/>
      <c r="AN259" s="178"/>
      <c r="AO259" s="178"/>
      <c r="AP259" s="178"/>
      <c r="AQ259" s="178"/>
      <c r="AR259" s="178"/>
      <c r="AS259" s="178"/>
      <c r="AT259" s="178"/>
      <c r="AU259" s="178"/>
      <c r="AV259" s="178"/>
      <c r="AW259" s="178"/>
      <c r="AX259" s="178"/>
      <c r="AY259" s="178"/>
      <c r="AZ259" s="226"/>
    </row>
    <row r="260" spans="1:52" s="144" customFormat="1" ht="14.25" customHeight="1" x14ac:dyDescent="0.2">
      <c r="A260" s="83"/>
      <c r="B260" s="208">
        <f t="shared" si="6"/>
        <v>209</v>
      </c>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226"/>
      <c r="AA260" s="145"/>
      <c r="AB260" s="208">
        <f t="shared" si="7"/>
        <v>209</v>
      </c>
      <c r="AC260" s="178"/>
      <c r="AD260" s="178"/>
      <c r="AE260" s="178"/>
      <c r="AF260" s="178"/>
      <c r="AG260" s="178"/>
      <c r="AH260" s="178"/>
      <c r="AI260" s="178"/>
      <c r="AJ260" s="178"/>
      <c r="AK260" s="178"/>
      <c r="AL260" s="178"/>
      <c r="AM260" s="178"/>
      <c r="AN260" s="178"/>
      <c r="AO260" s="178"/>
      <c r="AP260" s="178"/>
      <c r="AQ260" s="178"/>
      <c r="AR260" s="178"/>
      <c r="AS260" s="178"/>
      <c r="AT260" s="178"/>
      <c r="AU260" s="178"/>
      <c r="AV260" s="178"/>
      <c r="AW260" s="178"/>
      <c r="AX260" s="178"/>
      <c r="AY260" s="178"/>
      <c r="AZ260" s="226"/>
    </row>
    <row r="261" spans="1:52" s="144" customFormat="1" ht="14.25" customHeight="1" x14ac:dyDescent="0.2">
      <c r="A261" s="83"/>
      <c r="B261" s="208">
        <f t="shared" si="6"/>
        <v>210</v>
      </c>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226"/>
      <c r="AA261" s="145"/>
      <c r="AB261" s="208">
        <f t="shared" si="7"/>
        <v>210</v>
      </c>
      <c r="AC261" s="178"/>
      <c r="AD261" s="178"/>
      <c r="AE261" s="178"/>
      <c r="AF261" s="178"/>
      <c r="AG261" s="178"/>
      <c r="AH261" s="178"/>
      <c r="AI261" s="178"/>
      <c r="AJ261" s="178"/>
      <c r="AK261" s="178"/>
      <c r="AL261" s="178"/>
      <c r="AM261" s="178"/>
      <c r="AN261" s="178"/>
      <c r="AO261" s="178"/>
      <c r="AP261" s="178"/>
      <c r="AQ261" s="178"/>
      <c r="AR261" s="178"/>
      <c r="AS261" s="178"/>
      <c r="AT261" s="178"/>
      <c r="AU261" s="178"/>
      <c r="AV261" s="178"/>
      <c r="AW261" s="178"/>
      <c r="AX261" s="178"/>
      <c r="AY261" s="178"/>
      <c r="AZ261" s="226"/>
    </row>
    <row r="262" spans="1:52" s="144" customFormat="1" ht="14.25" customHeight="1" x14ac:dyDescent="0.2">
      <c r="A262" s="83"/>
      <c r="B262" s="208">
        <f t="shared" si="6"/>
        <v>211</v>
      </c>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226"/>
      <c r="AA262" s="145"/>
      <c r="AB262" s="208">
        <f t="shared" si="7"/>
        <v>211</v>
      </c>
      <c r="AC262" s="178"/>
      <c r="AD262" s="178"/>
      <c r="AE262" s="178"/>
      <c r="AF262" s="178"/>
      <c r="AG262" s="178"/>
      <c r="AH262" s="178"/>
      <c r="AI262" s="178"/>
      <c r="AJ262" s="178"/>
      <c r="AK262" s="178"/>
      <c r="AL262" s="178"/>
      <c r="AM262" s="178"/>
      <c r="AN262" s="178"/>
      <c r="AO262" s="178"/>
      <c r="AP262" s="178"/>
      <c r="AQ262" s="178"/>
      <c r="AR262" s="178"/>
      <c r="AS262" s="178"/>
      <c r="AT262" s="178"/>
      <c r="AU262" s="178"/>
      <c r="AV262" s="178"/>
      <c r="AW262" s="178"/>
      <c r="AX262" s="178"/>
      <c r="AY262" s="178"/>
      <c r="AZ262" s="226"/>
    </row>
    <row r="263" spans="1:52" s="144" customFormat="1" ht="14.25" customHeight="1" x14ac:dyDescent="0.2">
      <c r="A263" s="83"/>
      <c r="B263" s="208">
        <f t="shared" si="6"/>
        <v>212</v>
      </c>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226"/>
      <c r="AA263" s="145"/>
      <c r="AB263" s="208">
        <f t="shared" si="7"/>
        <v>212</v>
      </c>
      <c r="AC263" s="178"/>
      <c r="AD263" s="178"/>
      <c r="AE263" s="178"/>
      <c r="AF263" s="178"/>
      <c r="AG263" s="178"/>
      <c r="AH263" s="178"/>
      <c r="AI263" s="178"/>
      <c r="AJ263" s="178"/>
      <c r="AK263" s="178"/>
      <c r="AL263" s="178"/>
      <c r="AM263" s="178"/>
      <c r="AN263" s="178"/>
      <c r="AO263" s="178"/>
      <c r="AP263" s="178"/>
      <c r="AQ263" s="178"/>
      <c r="AR263" s="178"/>
      <c r="AS263" s="178"/>
      <c r="AT263" s="178"/>
      <c r="AU263" s="178"/>
      <c r="AV263" s="178"/>
      <c r="AW263" s="178"/>
      <c r="AX263" s="178"/>
      <c r="AY263" s="178"/>
      <c r="AZ263" s="226"/>
    </row>
    <row r="264" spans="1:52" s="144" customFormat="1" ht="14.25" customHeight="1" x14ac:dyDescent="0.2">
      <c r="A264" s="83"/>
      <c r="B264" s="208">
        <f t="shared" si="6"/>
        <v>213</v>
      </c>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226"/>
      <c r="AA264" s="145"/>
      <c r="AB264" s="208">
        <f t="shared" si="7"/>
        <v>213</v>
      </c>
      <c r="AC264" s="178"/>
      <c r="AD264" s="178"/>
      <c r="AE264" s="178"/>
      <c r="AF264" s="178"/>
      <c r="AG264" s="178"/>
      <c r="AH264" s="178"/>
      <c r="AI264" s="178"/>
      <c r="AJ264" s="178"/>
      <c r="AK264" s="178"/>
      <c r="AL264" s="178"/>
      <c r="AM264" s="178"/>
      <c r="AN264" s="178"/>
      <c r="AO264" s="178"/>
      <c r="AP264" s="178"/>
      <c r="AQ264" s="178"/>
      <c r="AR264" s="178"/>
      <c r="AS264" s="178"/>
      <c r="AT264" s="178"/>
      <c r="AU264" s="178"/>
      <c r="AV264" s="178"/>
      <c r="AW264" s="178"/>
      <c r="AX264" s="178"/>
      <c r="AY264" s="178"/>
      <c r="AZ264" s="226"/>
    </row>
    <row r="265" spans="1:52" s="144" customFormat="1" ht="14.25" customHeight="1" x14ac:dyDescent="0.2">
      <c r="A265" s="83"/>
      <c r="B265" s="208">
        <f t="shared" si="6"/>
        <v>214</v>
      </c>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226"/>
      <c r="AA265" s="145"/>
      <c r="AB265" s="208">
        <f t="shared" si="7"/>
        <v>214</v>
      </c>
      <c r="AC265" s="178"/>
      <c r="AD265" s="178"/>
      <c r="AE265" s="178"/>
      <c r="AF265" s="178"/>
      <c r="AG265" s="178"/>
      <c r="AH265" s="178"/>
      <c r="AI265" s="178"/>
      <c r="AJ265" s="178"/>
      <c r="AK265" s="178"/>
      <c r="AL265" s="178"/>
      <c r="AM265" s="178"/>
      <c r="AN265" s="178"/>
      <c r="AO265" s="178"/>
      <c r="AP265" s="178"/>
      <c r="AQ265" s="178"/>
      <c r="AR265" s="178"/>
      <c r="AS265" s="178"/>
      <c r="AT265" s="178"/>
      <c r="AU265" s="178"/>
      <c r="AV265" s="178"/>
      <c r="AW265" s="178"/>
      <c r="AX265" s="178"/>
      <c r="AY265" s="178"/>
      <c r="AZ265" s="226"/>
    </row>
    <row r="266" spans="1:52" s="144" customFormat="1" ht="14.25" customHeight="1" x14ac:dyDescent="0.2">
      <c r="A266" s="83"/>
      <c r="B266" s="208">
        <f t="shared" si="6"/>
        <v>215</v>
      </c>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226"/>
      <c r="AA266" s="145"/>
      <c r="AB266" s="208">
        <f t="shared" si="7"/>
        <v>215</v>
      </c>
      <c r="AC266" s="178"/>
      <c r="AD266" s="178"/>
      <c r="AE266" s="178"/>
      <c r="AF266" s="178"/>
      <c r="AG266" s="178"/>
      <c r="AH266" s="178"/>
      <c r="AI266" s="178"/>
      <c r="AJ266" s="178"/>
      <c r="AK266" s="178"/>
      <c r="AL266" s="178"/>
      <c r="AM266" s="178"/>
      <c r="AN266" s="178"/>
      <c r="AO266" s="178"/>
      <c r="AP266" s="178"/>
      <c r="AQ266" s="178"/>
      <c r="AR266" s="178"/>
      <c r="AS266" s="178"/>
      <c r="AT266" s="178"/>
      <c r="AU266" s="178"/>
      <c r="AV266" s="178"/>
      <c r="AW266" s="178"/>
      <c r="AX266" s="178"/>
      <c r="AY266" s="178"/>
      <c r="AZ266" s="226"/>
    </row>
    <row r="267" spans="1:52" s="144" customFormat="1" ht="14.25" customHeight="1" x14ac:dyDescent="0.2">
      <c r="A267" s="83"/>
      <c r="B267" s="208">
        <f t="shared" si="6"/>
        <v>216</v>
      </c>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226"/>
      <c r="AA267" s="145"/>
      <c r="AB267" s="208">
        <f t="shared" si="7"/>
        <v>216</v>
      </c>
      <c r="AC267" s="178"/>
      <c r="AD267" s="178"/>
      <c r="AE267" s="178"/>
      <c r="AF267" s="178"/>
      <c r="AG267" s="178"/>
      <c r="AH267" s="178"/>
      <c r="AI267" s="178"/>
      <c r="AJ267" s="178"/>
      <c r="AK267" s="178"/>
      <c r="AL267" s="178"/>
      <c r="AM267" s="178"/>
      <c r="AN267" s="178"/>
      <c r="AO267" s="178"/>
      <c r="AP267" s="178"/>
      <c r="AQ267" s="178"/>
      <c r="AR267" s="178"/>
      <c r="AS267" s="178"/>
      <c r="AT267" s="178"/>
      <c r="AU267" s="178"/>
      <c r="AV267" s="178"/>
      <c r="AW267" s="178"/>
      <c r="AX267" s="178"/>
      <c r="AY267" s="178"/>
      <c r="AZ267" s="226"/>
    </row>
    <row r="268" spans="1:52" s="144" customFormat="1" ht="14.25" customHeight="1" x14ac:dyDescent="0.2">
      <c r="A268" s="83"/>
      <c r="B268" s="208">
        <f t="shared" si="6"/>
        <v>217</v>
      </c>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226"/>
      <c r="AA268" s="145"/>
      <c r="AB268" s="208">
        <f t="shared" si="7"/>
        <v>217</v>
      </c>
      <c r="AC268" s="178"/>
      <c r="AD268" s="178"/>
      <c r="AE268" s="178"/>
      <c r="AF268" s="178"/>
      <c r="AG268" s="178"/>
      <c r="AH268" s="178"/>
      <c r="AI268" s="178"/>
      <c r="AJ268" s="178"/>
      <c r="AK268" s="178"/>
      <c r="AL268" s="178"/>
      <c r="AM268" s="178"/>
      <c r="AN268" s="178"/>
      <c r="AO268" s="178"/>
      <c r="AP268" s="178"/>
      <c r="AQ268" s="178"/>
      <c r="AR268" s="178"/>
      <c r="AS268" s="178"/>
      <c r="AT268" s="178"/>
      <c r="AU268" s="178"/>
      <c r="AV268" s="178"/>
      <c r="AW268" s="178"/>
      <c r="AX268" s="178"/>
      <c r="AY268" s="178"/>
      <c r="AZ268" s="226"/>
    </row>
    <row r="269" spans="1:52" s="144" customFormat="1" ht="14.25" customHeight="1" x14ac:dyDescent="0.2">
      <c r="A269" s="83"/>
      <c r="B269" s="208">
        <f t="shared" si="6"/>
        <v>218</v>
      </c>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226"/>
      <c r="AA269" s="145"/>
      <c r="AB269" s="208">
        <f t="shared" si="7"/>
        <v>218</v>
      </c>
      <c r="AC269" s="178"/>
      <c r="AD269" s="178"/>
      <c r="AE269" s="178"/>
      <c r="AF269" s="178"/>
      <c r="AG269" s="178"/>
      <c r="AH269" s="178"/>
      <c r="AI269" s="178"/>
      <c r="AJ269" s="178"/>
      <c r="AK269" s="178"/>
      <c r="AL269" s="178"/>
      <c r="AM269" s="178"/>
      <c r="AN269" s="178"/>
      <c r="AO269" s="178"/>
      <c r="AP269" s="178"/>
      <c r="AQ269" s="178"/>
      <c r="AR269" s="178"/>
      <c r="AS269" s="178"/>
      <c r="AT269" s="178"/>
      <c r="AU269" s="178"/>
      <c r="AV269" s="178"/>
      <c r="AW269" s="178"/>
      <c r="AX269" s="178"/>
      <c r="AY269" s="178"/>
      <c r="AZ269" s="226"/>
    </row>
    <row r="270" spans="1:52" s="144" customFormat="1" ht="14.25" customHeight="1" x14ac:dyDescent="0.2">
      <c r="A270" s="83"/>
      <c r="B270" s="208">
        <f t="shared" si="6"/>
        <v>219</v>
      </c>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226"/>
      <c r="AA270" s="145"/>
      <c r="AB270" s="208">
        <f t="shared" si="7"/>
        <v>219</v>
      </c>
      <c r="AC270" s="178"/>
      <c r="AD270" s="178"/>
      <c r="AE270" s="178"/>
      <c r="AF270" s="178"/>
      <c r="AG270" s="178"/>
      <c r="AH270" s="178"/>
      <c r="AI270" s="178"/>
      <c r="AJ270" s="178"/>
      <c r="AK270" s="178"/>
      <c r="AL270" s="178"/>
      <c r="AM270" s="178"/>
      <c r="AN270" s="178"/>
      <c r="AO270" s="178"/>
      <c r="AP270" s="178"/>
      <c r="AQ270" s="178"/>
      <c r="AR270" s="178"/>
      <c r="AS270" s="178"/>
      <c r="AT270" s="178"/>
      <c r="AU270" s="178"/>
      <c r="AV270" s="178"/>
      <c r="AW270" s="178"/>
      <c r="AX270" s="178"/>
      <c r="AY270" s="178"/>
      <c r="AZ270" s="226"/>
    </row>
    <row r="271" spans="1:52" s="144" customFormat="1" ht="14.25" customHeight="1" x14ac:dyDescent="0.2">
      <c r="A271" s="83"/>
      <c r="B271" s="208">
        <f t="shared" si="6"/>
        <v>220</v>
      </c>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226"/>
      <c r="AA271" s="145"/>
      <c r="AB271" s="208">
        <f t="shared" si="7"/>
        <v>220</v>
      </c>
      <c r="AC271" s="178"/>
      <c r="AD271" s="178"/>
      <c r="AE271" s="178"/>
      <c r="AF271" s="178"/>
      <c r="AG271" s="178"/>
      <c r="AH271" s="178"/>
      <c r="AI271" s="178"/>
      <c r="AJ271" s="178"/>
      <c r="AK271" s="178"/>
      <c r="AL271" s="178"/>
      <c r="AM271" s="178"/>
      <c r="AN271" s="178"/>
      <c r="AO271" s="178"/>
      <c r="AP271" s="178"/>
      <c r="AQ271" s="178"/>
      <c r="AR271" s="178"/>
      <c r="AS271" s="178"/>
      <c r="AT271" s="178"/>
      <c r="AU271" s="178"/>
      <c r="AV271" s="178"/>
      <c r="AW271" s="178"/>
      <c r="AX271" s="178"/>
      <c r="AY271" s="178"/>
      <c r="AZ271" s="226"/>
    </row>
    <row r="272" spans="1:52" s="144" customFormat="1" ht="14.25" customHeight="1" x14ac:dyDescent="0.2">
      <c r="A272" s="83"/>
      <c r="B272" s="208">
        <f t="shared" si="6"/>
        <v>221</v>
      </c>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226"/>
      <c r="AA272" s="145"/>
      <c r="AB272" s="208">
        <f t="shared" si="7"/>
        <v>221</v>
      </c>
      <c r="AC272" s="178"/>
      <c r="AD272" s="178"/>
      <c r="AE272" s="178"/>
      <c r="AF272" s="178"/>
      <c r="AG272" s="178"/>
      <c r="AH272" s="178"/>
      <c r="AI272" s="178"/>
      <c r="AJ272" s="178"/>
      <c r="AK272" s="178"/>
      <c r="AL272" s="178"/>
      <c r="AM272" s="178"/>
      <c r="AN272" s="178"/>
      <c r="AO272" s="178"/>
      <c r="AP272" s="178"/>
      <c r="AQ272" s="178"/>
      <c r="AR272" s="178"/>
      <c r="AS272" s="178"/>
      <c r="AT272" s="178"/>
      <c r="AU272" s="178"/>
      <c r="AV272" s="178"/>
      <c r="AW272" s="178"/>
      <c r="AX272" s="178"/>
      <c r="AY272" s="178"/>
      <c r="AZ272" s="226"/>
    </row>
    <row r="273" spans="1:52" s="144" customFormat="1" ht="14.25" customHeight="1" x14ac:dyDescent="0.2">
      <c r="A273" s="83"/>
      <c r="B273" s="208">
        <f t="shared" si="6"/>
        <v>222</v>
      </c>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226"/>
      <c r="AA273" s="145"/>
      <c r="AB273" s="208">
        <f t="shared" si="7"/>
        <v>222</v>
      </c>
      <c r="AC273" s="178"/>
      <c r="AD273" s="178"/>
      <c r="AE273" s="178"/>
      <c r="AF273" s="178"/>
      <c r="AG273" s="178"/>
      <c r="AH273" s="178"/>
      <c r="AI273" s="178"/>
      <c r="AJ273" s="178"/>
      <c r="AK273" s="178"/>
      <c r="AL273" s="178"/>
      <c r="AM273" s="178"/>
      <c r="AN273" s="178"/>
      <c r="AO273" s="178"/>
      <c r="AP273" s="178"/>
      <c r="AQ273" s="178"/>
      <c r="AR273" s="178"/>
      <c r="AS273" s="178"/>
      <c r="AT273" s="178"/>
      <c r="AU273" s="178"/>
      <c r="AV273" s="178"/>
      <c r="AW273" s="178"/>
      <c r="AX273" s="178"/>
      <c r="AY273" s="178"/>
      <c r="AZ273" s="226"/>
    </row>
    <row r="274" spans="1:52" s="144" customFormat="1" ht="14.25" customHeight="1" x14ac:dyDescent="0.2">
      <c r="A274" s="83"/>
      <c r="B274" s="208">
        <f t="shared" si="6"/>
        <v>223</v>
      </c>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226"/>
      <c r="AA274" s="145"/>
      <c r="AB274" s="208">
        <f t="shared" si="7"/>
        <v>223</v>
      </c>
      <c r="AC274" s="178"/>
      <c r="AD274" s="178"/>
      <c r="AE274" s="178"/>
      <c r="AF274" s="178"/>
      <c r="AG274" s="178"/>
      <c r="AH274" s="178"/>
      <c r="AI274" s="178"/>
      <c r="AJ274" s="178"/>
      <c r="AK274" s="178"/>
      <c r="AL274" s="178"/>
      <c r="AM274" s="178"/>
      <c r="AN274" s="178"/>
      <c r="AO274" s="178"/>
      <c r="AP274" s="178"/>
      <c r="AQ274" s="178"/>
      <c r="AR274" s="178"/>
      <c r="AS274" s="178"/>
      <c r="AT274" s="178"/>
      <c r="AU274" s="178"/>
      <c r="AV274" s="178"/>
      <c r="AW274" s="178"/>
      <c r="AX274" s="178"/>
      <c r="AY274" s="178"/>
      <c r="AZ274" s="226"/>
    </row>
    <row r="275" spans="1:52" s="144" customFormat="1" ht="14.25" customHeight="1" x14ac:dyDescent="0.2">
      <c r="A275" s="83"/>
      <c r="B275" s="208">
        <f t="shared" si="6"/>
        <v>224</v>
      </c>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226"/>
      <c r="AA275" s="145"/>
      <c r="AB275" s="208">
        <f t="shared" si="7"/>
        <v>224</v>
      </c>
      <c r="AC275" s="178"/>
      <c r="AD275" s="178"/>
      <c r="AE275" s="178"/>
      <c r="AF275" s="178"/>
      <c r="AG275" s="178"/>
      <c r="AH275" s="178"/>
      <c r="AI275" s="178"/>
      <c r="AJ275" s="178"/>
      <c r="AK275" s="178"/>
      <c r="AL275" s="178"/>
      <c r="AM275" s="178"/>
      <c r="AN275" s="178"/>
      <c r="AO275" s="178"/>
      <c r="AP275" s="178"/>
      <c r="AQ275" s="178"/>
      <c r="AR275" s="178"/>
      <c r="AS275" s="178"/>
      <c r="AT275" s="178"/>
      <c r="AU275" s="178"/>
      <c r="AV275" s="178"/>
      <c r="AW275" s="178"/>
      <c r="AX275" s="178"/>
      <c r="AY275" s="178"/>
      <c r="AZ275" s="226"/>
    </row>
    <row r="276" spans="1:52" s="144" customFormat="1" ht="14.25" customHeight="1" x14ac:dyDescent="0.2">
      <c r="A276" s="83"/>
      <c r="B276" s="208">
        <f t="shared" si="6"/>
        <v>225</v>
      </c>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226"/>
      <c r="AA276" s="145"/>
      <c r="AB276" s="208">
        <f t="shared" si="7"/>
        <v>225</v>
      </c>
      <c r="AC276" s="178"/>
      <c r="AD276" s="178"/>
      <c r="AE276" s="178"/>
      <c r="AF276" s="178"/>
      <c r="AG276" s="178"/>
      <c r="AH276" s="178"/>
      <c r="AI276" s="178"/>
      <c r="AJ276" s="178"/>
      <c r="AK276" s="178"/>
      <c r="AL276" s="178"/>
      <c r="AM276" s="178"/>
      <c r="AN276" s="178"/>
      <c r="AO276" s="178"/>
      <c r="AP276" s="178"/>
      <c r="AQ276" s="178"/>
      <c r="AR276" s="178"/>
      <c r="AS276" s="178"/>
      <c r="AT276" s="178"/>
      <c r="AU276" s="178"/>
      <c r="AV276" s="178"/>
      <c r="AW276" s="178"/>
      <c r="AX276" s="178"/>
      <c r="AY276" s="178"/>
      <c r="AZ276" s="226"/>
    </row>
    <row r="277" spans="1:52" s="144" customFormat="1" ht="14.25" customHeight="1" x14ac:dyDescent="0.2">
      <c r="A277" s="83"/>
      <c r="B277" s="208">
        <f t="shared" si="6"/>
        <v>226</v>
      </c>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226"/>
      <c r="AA277" s="145"/>
      <c r="AB277" s="208">
        <f t="shared" si="7"/>
        <v>226</v>
      </c>
      <c r="AC277" s="178"/>
      <c r="AD277" s="178"/>
      <c r="AE277" s="178"/>
      <c r="AF277" s="178"/>
      <c r="AG277" s="178"/>
      <c r="AH277" s="178"/>
      <c r="AI277" s="178"/>
      <c r="AJ277" s="178"/>
      <c r="AK277" s="178"/>
      <c r="AL277" s="178"/>
      <c r="AM277" s="178"/>
      <c r="AN277" s="178"/>
      <c r="AO277" s="178"/>
      <c r="AP277" s="178"/>
      <c r="AQ277" s="178"/>
      <c r="AR277" s="178"/>
      <c r="AS277" s="178"/>
      <c r="AT277" s="178"/>
      <c r="AU277" s="178"/>
      <c r="AV277" s="178"/>
      <c r="AW277" s="178"/>
      <c r="AX277" s="178"/>
      <c r="AY277" s="178"/>
      <c r="AZ277" s="226"/>
    </row>
    <row r="278" spans="1:52" s="144" customFormat="1" ht="14.25" customHeight="1" x14ac:dyDescent="0.2">
      <c r="A278" s="83"/>
      <c r="B278" s="208">
        <f t="shared" si="6"/>
        <v>227</v>
      </c>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226"/>
      <c r="AA278" s="145"/>
      <c r="AB278" s="208">
        <f t="shared" si="7"/>
        <v>227</v>
      </c>
      <c r="AC278" s="178"/>
      <c r="AD278" s="178"/>
      <c r="AE278" s="178"/>
      <c r="AF278" s="178"/>
      <c r="AG278" s="178"/>
      <c r="AH278" s="178"/>
      <c r="AI278" s="178"/>
      <c r="AJ278" s="178"/>
      <c r="AK278" s="178"/>
      <c r="AL278" s="178"/>
      <c r="AM278" s="178"/>
      <c r="AN278" s="178"/>
      <c r="AO278" s="178"/>
      <c r="AP278" s="178"/>
      <c r="AQ278" s="178"/>
      <c r="AR278" s="178"/>
      <c r="AS278" s="178"/>
      <c r="AT278" s="178"/>
      <c r="AU278" s="178"/>
      <c r="AV278" s="178"/>
      <c r="AW278" s="178"/>
      <c r="AX278" s="178"/>
      <c r="AY278" s="178"/>
      <c r="AZ278" s="226"/>
    </row>
    <row r="279" spans="1:52" s="144" customFormat="1" ht="14.25" customHeight="1" x14ac:dyDescent="0.2">
      <c r="A279" s="83"/>
      <c r="B279" s="208">
        <f t="shared" si="6"/>
        <v>228</v>
      </c>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226"/>
      <c r="AA279" s="145"/>
      <c r="AB279" s="208">
        <f t="shared" si="7"/>
        <v>228</v>
      </c>
      <c r="AC279" s="178"/>
      <c r="AD279" s="178"/>
      <c r="AE279" s="178"/>
      <c r="AF279" s="178"/>
      <c r="AG279" s="178"/>
      <c r="AH279" s="178"/>
      <c r="AI279" s="178"/>
      <c r="AJ279" s="178"/>
      <c r="AK279" s="178"/>
      <c r="AL279" s="178"/>
      <c r="AM279" s="178"/>
      <c r="AN279" s="178"/>
      <c r="AO279" s="178"/>
      <c r="AP279" s="178"/>
      <c r="AQ279" s="178"/>
      <c r="AR279" s="178"/>
      <c r="AS279" s="178"/>
      <c r="AT279" s="178"/>
      <c r="AU279" s="178"/>
      <c r="AV279" s="178"/>
      <c r="AW279" s="178"/>
      <c r="AX279" s="178"/>
      <c r="AY279" s="178"/>
      <c r="AZ279" s="226"/>
    </row>
    <row r="280" spans="1:52" s="144" customFormat="1" ht="14.25" customHeight="1" x14ac:dyDescent="0.2">
      <c r="A280" s="83"/>
      <c r="B280" s="208">
        <f t="shared" si="6"/>
        <v>229</v>
      </c>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226"/>
      <c r="AA280" s="145"/>
      <c r="AB280" s="208">
        <f t="shared" si="7"/>
        <v>229</v>
      </c>
      <c r="AC280" s="178"/>
      <c r="AD280" s="178"/>
      <c r="AE280" s="178"/>
      <c r="AF280" s="178"/>
      <c r="AG280" s="178"/>
      <c r="AH280" s="178"/>
      <c r="AI280" s="178"/>
      <c r="AJ280" s="178"/>
      <c r="AK280" s="178"/>
      <c r="AL280" s="178"/>
      <c r="AM280" s="178"/>
      <c r="AN280" s="178"/>
      <c r="AO280" s="178"/>
      <c r="AP280" s="178"/>
      <c r="AQ280" s="178"/>
      <c r="AR280" s="178"/>
      <c r="AS280" s="178"/>
      <c r="AT280" s="178"/>
      <c r="AU280" s="178"/>
      <c r="AV280" s="178"/>
      <c r="AW280" s="178"/>
      <c r="AX280" s="178"/>
      <c r="AY280" s="178"/>
      <c r="AZ280" s="226"/>
    </row>
    <row r="281" spans="1:52" s="144" customFormat="1" ht="14.25" customHeight="1" x14ac:dyDescent="0.2">
      <c r="A281" s="83"/>
      <c r="B281" s="208">
        <f t="shared" si="6"/>
        <v>230</v>
      </c>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226"/>
      <c r="AA281" s="145"/>
      <c r="AB281" s="208">
        <f t="shared" si="7"/>
        <v>230</v>
      </c>
      <c r="AC281" s="178"/>
      <c r="AD281" s="178"/>
      <c r="AE281" s="178"/>
      <c r="AF281" s="178"/>
      <c r="AG281" s="178"/>
      <c r="AH281" s="178"/>
      <c r="AI281" s="178"/>
      <c r="AJ281" s="178"/>
      <c r="AK281" s="178"/>
      <c r="AL281" s="178"/>
      <c r="AM281" s="178"/>
      <c r="AN281" s="178"/>
      <c r="AO281" s="178"/>
      <c r="AP281" s="178"/>
      <c r="AQ281" s="178"/>
      <c r="AR281" s="178"/>
      <c r="AS281" s="178"/>
      <c r="AT281" s="178"/>
      <c r="AU281" s="178"/>
      <c r="AV281" s="178"/>
      <c r="AW281" s="178"/>
      <c r="AX281" s="178"/>
      <c r="AY281" s="178"/>
      <c r="AZ281" s="226"/>
    </row>
    <row r="282" spans="1:52" s="144" customFormat="1" ht="14.25" customHeight="1" x14ac:dyDescent="0.2">
      <c r="A282" s="83"/>
      <c r="B282" s="208">
        <f t="shared" si="6"/>
        <v>231</v>
      </c>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226"/>
      <c r="AA282" s="145"/>
      <c r="AB282" s="208">
        <f t="shared" si="7"/>
        <v>231</v>
      </c>
      <c r="AC282" s="178"/>
      <c r="AD282" s="178"/>
      <c r="AE282" s="178"/>
      <c r="AF282" s="178"/>
      <c r="AG282" s="178"/>
      <c r="AH282" s="178"/>
      <c r="AI282" s="178"/>
      <c r="AJ282" s="178"/>
      <c r="AK282" s="178"/>
      <c r="AL282" s="178"/>
      <c r="AM282" s="178"/>
      <c r="AN282" s="178"/>
      <c r="AO282" s="178"/>
      <c r="AP282" s="178"/>
      <c r="AQ282" s="178"/>
      <c r="AR282" s="178"/>
      <c r="AS282" s="178"/>
      <c r="AT282" s="178"/>
      <c r="AU282" s="178"/>
      <c r="AV282" s="178"/>
      <c r="AW282" s="178"/>
      <c r="AX282" s="178"/>
      <c r="AY282" s="178"/>
      <c r="AZ282" s="226"/>
    </row>
    <row r="283" spans="1:52" s="144" customFormat="1" ht="14.25" customHeight="1" x14ac:dyDescent="0.2">
      <c r="A283" s="83"/>
      <c r="B283" s="208">
        <f t="shared" si="6"/>
        <v>232</v>
      </c>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226"/>
      <c r="AA283" s="145"/>
      <c r="AB283" s="208">
        <f t="shared" si="7"/>
        <v>232</v>
      </c>
      <c r="AC283" s="178"/>
      <c r="AD283" s="178"/>
      <c r="AE283" s="178"/>
      <c r="AF283" s="178"/>
      <c r="AG283" s="178"/>
      <c r="AH283" s="178"/>
      <c r="AI283" s="178"/>
      <c r="AJ283" s="178"/>
      <c r="AK283" s="178"/>
      <c r="AL283" s="178"/>
      <c r="AM283" s="178"/>
      <c r="AN283" s="178"/>
      <c r="AO283" s="178"/>
      <c r="AP283" s="178"/>
      <c r="AQ283" s="178"/>
      <c r="AR283" s="178"/>
      <c r="AS283" s="178"/>
      <c r="AT283" s="178"/>
      <c r="AU283" s="178"/>
      <c r="AV283" s="178"/>
      <c r="AW283" s="178"/>
      <c r="AX283" s="178"/>
      <c r="AY283" s="178"/>
      <c r="AZ283" s="226"/>
    </row>
    <row r="284" spans="1:52" s="144" customFormat="1" ht="14.25" customHeight="1" x14ac:dyDescent="0.2">
      <c r="A284" s="83"/>
      <c r="B284" s="208">
        <f t="shared" si="6"/>
        <v>233</v>
      </c>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226"/>
      <c r="AA284" s="145"/>
      <c r="AB284" s="208">
        <f t="shared" si="7"/>
        <v>233</v>
      </c>
      <c r="AC284" s="178"/>
      <c r="AD284" s="178"/>
      <c r="AE284" s="178"/>
      <c r="AF284" s="178"/>
      <c r="AG284" s="178"/>
      <c r="AH284" s="178"/>
      <c r="AI284" s="178"/>
      <c r="AJ284" s="178"/>
      <c r="AK284" s="178"/>
      <c r="AL284" s="178"/>
      <c r="AM284" s="178"/>
      <c r="AN284" s="178"/>
      <c r="AO284" s="178"/>
      <c r="AP284" s="178"/>
      <c r="AQ284" s="178"/>
      <c r="AR284" s="178"/>
      <c r="AS284" s="178"/>
      <c r="AT284" s="178"/>
      <c r="AU284" s="178"/>
      <c r="AV284" s="178"/>
      <c r="AW284" s="178"/>
      <c r="AX284" s="178"/>
      <c r="AY284" s="178"/>
      <c r="AZ284" s="226"/>
    </row>
    <row r="285" spans="1:52" s="144" customFormat="1" ht="14.25" customHeight="1" x14ac:dyDescent="0.2">
      <c r="A285" s="83"/>
      <c r="B285" s="208">
        <f t="shared" si="6"/>
        <v>234</v>
      </c>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226"/>
      <c r="AA285" s="145"/>
      <c r="AB285" s="208">
        <f t="shared" si="7"/>
        <v>234</v>
      </c>
      <c r="AC285" s="178"/>
      <c r="AD285" s="178"/>
      <c r="AE285" s="178"/>
      <c r="AF285" s="178"/>
      <c r="AG285" s="178"/>
      <c r="AH285" s="178"/>
      <c r="AI285" s="178"/>
      <c r="AJ285" s="178"/>
      <c r="AK285" s="178"/>
      <c r="AL285" s="178"/>
      <c r="AM285" s="178"/>
      <c r="AN285" s="178"/>
      <c r="AO285" s="178"/>
      <c r="AP285" s="178"/>
      <c r="AQ285" s="178"/>
      <c r="AR285" s="178"/>
      <c r="AS285" s="178"/>
      <c r="AT285" s="178"/>
      <c r="AU285" s="178"/>
      <c r="AV285" s="178"/>
      <c r="AW285" s="178"/>
      <c r="AX285" s="178"/>
      <c r="AY285" s="178"/>
      <c r="AZ285" s="226"/>
    </row>
    <row r="286" spans="1:52" s="144" customFormat="1" ht="14.25" customHeight="1" x14ac:dyDescent="0.2">
      <c r="A286" s="83"/>
      <c r="B286" s="208">
        <f t="shared" si="6"/>
        <v>235</v>
      </c>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226"/>
      <c r="AA286" s="145"/>
      <c r="AB286" s="208">
        <f t="shared" si="7"/>
        <v>235</v>
      </c>
      <c r="AC286" s="178"/>
      <c r="AD286" s="178"/>
      <c r="AE286" s="178"/>
      <c r="AF286" s="178"/>
      <c r="AG286" s="178"/>
      <c r="AH286" s="178"/>
      <c r="AI286" s="178"/>
      <c r="AJ286" s="178"/>
      <c r="AK286" s="178"/>
      <c r="AL286" s="178"/>
      <c r="AM286" s="178"/>
      <c r="AN286" s="178"/>
      <c r="AO286" s="178"/>
      <c r="AP286" s="178"/>
      <c r="AQ286" s="178"/>
      <c r="AR286" s="178"/>
      <c r="AS286" s="178"/>
      <c r="AT286" s="178"/>
      <c r="AU286" s="178"/>
      <c r="AV286" s="178"/>
      <c r="AW286" s="178"/>
      <c r="AX286" s="178"/>
      <c r="AY286" s="178"/>
      <c r="AZ286" s="226"/>
    </row>
    <row r="287" spans="1:52" s="144" customFormat="1" ht="14.25" customHeight="1" x14ac:dyDescent="0.2">
      <c r="A287" s="83"/>
      <c r="B287" s="208">
        <f t="shared" si="6"/>
        <v>236</v>
      </c>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226"/>
      <c r="AA287" s="145"/>
      <c r="AB287" s="208">
        <f t="shared" si="7"/>
        <v>236</v>
      </c>
      <c r="AC287" s="178"/>
      <c r="AD287" s="178"/>
      <c r="AE287" s="178"/>
      <c r="AF287" s="178"/>
      <c r="AG287" s="178"/>
      <c r="AH287" s="178"/>
      <c r="AI287" s="178"/>
      <c r="AJ287" s="178"/>
      <c r="AK287" s="178"/>
      <c r="AL287" s="178"/>
      <c r="AM287" s="178"/>
      <c r="AN287" s="178"/>
      <c r="AO287" s="178"/>
      <c r="AP287" s="178"/>
      <c r="AQ287" s="178"/>
      <c r="AR287" s="178"/>
      <c r="AS287" s="178"/>
      <c r="AT287" s="178"/>
      <c r="AU287" s="178"/>
      <c r="AV287" s="178"/>
      <c r="AW287" s="178"/>
      <c r="AX287" s="178"/>
      <c r="AY287" s="178"/>
      <c r="AZ287" s="226"/>
    </row>
    <row r="288" spans="1:52" s="144" customFormat="1" ht="14.25" customHeight="1" x14ac:dyDescent="0.2">
      <c r="A288" s="83"/>
      <c r="B288" s="208">
        <f t="shared" si="6"/>
        <v>237</v>
      </c>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226"/>
      <c r="AA288" s="145"/>
      <c r="AB288" s="208">
        <f t="shared" si="7"/>
        <v>237</v>
      </c>
      <c r="AC288" s="178"/>
      <c r="AD288" s="178"/>
      <c r="AE288" s="178"/>
      <c r="AF288" s="178"/>
      <c r="AG288" s="178"/>
      <c r="AH288" s="178"/>
      <c r="AI288" s="178"/>
      <c r="AJ288" s="178"/>
      <c r="AK288" s="178"/>
      <c r="AL288" s="178"/>
      <c r="AM288" s="178"/>
      <c r="AN288" s="178"/>
      <c r="AO288" s="178"/>
      <c r="AP288" s="178"/>
      <c r="AQ288" s="178"/>
      <c r="AR288" s="178"/>
      <c r="AS288" s="178"/>
      <c r="AT288" s="178"/>
      <c r="AU288" s="178"/>
      <c r="AV288" s="178"/>
      <c r="AW288" s="178"/>
      <c r="AX288" s="178"/>
      <c r="AY288" s="178"/>
      <c r="AZ288" s="226"/>
    </row>
    <row r="289" spans="1:52" s="144" customFormat="1" ht="14.25" customHeight="1" x14ac:dyDescent="0.2">
      <c r="A289" s="83"/>
      <c r="B289" s="208">
        <f t="shared" si="6"/>
        <v>238</v>
      </c>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226"/>
      <c r="AA289" s="145"/>
      <c r="AB289" s="208">
        <f t="shared" si="7"/>
        <v>238</v>
      </c>
      <c r="AC289" s="178"/>
      <c r="AD289" s="178"/>
      <c r="AE289" s="178"/>
      <c r="AF289" s="178"/>
      <c r="AG289" s="178"/>
      <c r="AH289" s="178"/>
      <c r="AI289" s="178"/>
      <c r="AJ289" s="178"/>
      <c r="AK289" s="178"/>
      <c r="AL289" s="178"/>
      <c r="AM289" s="178"/>
      <c r="AN289" s="178"/>
      <c r="AO289" s="178"/>
      <c r="AP289" s="178"/>
      <c r="AQ289" s="178"/>
      <c r="AR289" s="178"/>
      <c r="AS289" s="178"/>
      <c r="AT289" s="178"/>
      <c r="AU289" s="178"/>
      <c r="AV289" s="178"/>
      <c r="AW289" s="178"/>
      <c r="AX289" s="178"/>
      <c r="AY289" s="178"/>
      <c r="AZ289" s="226"/>
    </row>
    <row r="290" spans="1:52" s="144" customFormat="1" ht="14.25" customHeight="1" x14ac:dyDescent="0.2">
      <c r="A290" s="83"/>
      <c r="B290" s="208">
        <f t="shared" si="6"/>
        <v>239</v>
      </c>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226"/>
      <c r="AA290" s="145"/>
      <c r="AB290" s="208">
        <f t="shared" si="7"/>
        <v>239</v>
      </c>
      <c r="AC290" s="178"/>
      <c r="AD290" s="178"/>
      <c r="AE290" s="178"/>
      <c r="AF290" s="178"/>
      <c r="AG290" s="178"/>
      <c r="AH290" s="178"/>
      <c r="AI290" s="178"/>
      <c r="AJ290" s="178"/>
      <c r="AK290" s="178"/>
      <c r="AL290" s="178"/>
      <c r="AM290" s="178"/>
      <c r="AN290" s="178"/>
      <c r="AO290" s="178"/>
      <c r="AP290" s="178"/>
      <c r="AQ290" s="178"/>
      <c r="AR290" s="178"/>
      <c r="AS290" s="178"/>
      <c r="AT290" s="178"/>
      <c r="AU290" s="178"/>
      <c r="AV290" s="178"/>
      <c r="AW290" s="178"/>
      <c r="AX290" s="178"/>
      <c r="AY290" s="178"/>
      <c r="AZ290" s="226"/>
    </row>
    <row r="291" spans="1:52" s="144" customFormat="1" ht="14.25" customHeight="1" x14ac:dyDescent="0.2">
      <c r="A291" s="83"/>
      <c r="B291" s="208">
        <f t="shared" si="6"/>
        <v>240</v>
      </c>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226"/>
      <c r="AA291" s="145"/>
      <c r="AB291" s="208">
        <f t="shared" si="7"/>
        <v>240</v>
      </c>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8"/>
      <c r="AY291" s="178"/>
      <c r="AZ291" s="226"/>
    </row>
    <row r="292" spans="1:52" s="144" customFormat="1" ht="14.25" customHeight="1" x14ac:dyDescent="0.2">
      <c r="A292" s="83"/>
      <c r="B292" s="208">
        <f t="shared" si="6"/>
        <v>241</v>
      </c>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226"/>
      <c r="AA292" s="145"/>
      <c r="AB292" s="208">
        <f t="shared" si="7"/>
        <v>241</v>
      </c>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8"/>
      <c r="AY292" s="178"/>
      <c r="AZ292" s="226"/>
    </row>
    <row r="293" spans="1:52" s="144" customFormat="1" ht="14.25" customHeight="1" x14ac:dyDescent="0.2">
      <c r="A293" s="83"/>
      <c r="B293" s="208">
        <f t="shared" si="6"/>
        <v>242</v>
      </c>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226"/>
      <c r="AA293" s="145"/>
      <c r="AB293" s="208">
        <f t="shared" si="7"/>
        <v>242</v>
      </c>
      <c r="AC293" s="178"/>
      <c r="AD293" s="178"/>
      <c r="AE293" s="178"/>
      <c r="AF293" s="178"/>
      <c r="AG293" s="178"/>
      <c r="AH293" s="178"/>
      <c r="AI293" s="178"/>
      <c r="AJ293" s="178"/>
      <c r="AK293" s="178"/>
      <c r="AL293" s="178"/>
      <c r="AM293" s="178"/>
      <c r="AN293" s="178"/>
      <c r="AO293" s="178"/>
      <c r="AP293" s="178"/>
      <c r="AQ293" s="178"/>
      <c r="AR293" s="178"/>
      <c r="AS293" s="178"/>
      <c r="AT293" s="178"/>
      <c r="AU293" s="178"/>
      <c r="AV293" s="178"/>
      <c r="AW293" s="178"/>
      <c r="AX293" s="178"/>
      <c r="AY293" s="178"/>
      <c r="AZ293" s="226"/>
    </row>
    <row r="294" spans="1:52" s="144" customFormat="1" ht="14.25" customHeight="1" x14ac:dyDescent="0.2">
      <c r="A294" s="83"/>
      <c r="B294" s="208">
        <f t="shared" si="6"/>
        <v>243</v>
      </c>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226"/>
      <c r="AA294" s="145"/>
      <c r="AB294" s="208">
        <f t="shared" si="7"/>
        <v>243</v>
      </c>
      <c r="AC294" s="178"/>
      <c r="AD294" s="178"/>
      <c r="AE294" s="178"/>
      <c r="AF294" s="178"/>
      <c r="AG294" s="178"/>
      <c r="AH294" s="178"/>
      <c r="AI294" s="178"/>
      <c r="AJ294" s="178"/>
      <c r="AK294" s="178"/>
      <c r="AL294" s="178"/>
      <c r="AM294" s="178"/>
      <c r="AN294" s="178"/>
      <c r="AO294" s="178"/>
      <c r="AP294" s="178"/>
      <c r="AQ294" s="178"/>
      <c r="AR294" s="178"/>
      <c r="AS294" s="178"/>
      <c r="AT294" s="178"/>
      <c r="AU294" s="178"/>
      <c r="AV294" s="178"/>
      <c r="AW294" s="178"/>
      <c r="AX294" s="178"/>
      <c r="AY294" s="178"/>
      <c r="AZ294" s="226"/>
    </row>
    <row r="295" spans="1:52" s="144" customFormat="1" ht="14.25" customHeight="1" x14ac:dyDescent="0.2">
      <c r="A295" s="83"/>
      <c r="B295" s="208">
        <f t="shared" si="6"/>
        <v>244</v>
      </c>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226"/>
      <c r="AA295" s="145"/>
      <c r="AB295" s="208">
        <f t="shared" si="7"/>
        <v>244</v>
      </c>
      <c r="AC295" s="178"/>
      <c r="AD295" s="178"/>
      <c r="AE295" s="178"/>
      <c r="AF295" s="178"/>
      <c r="AG295" s="178"/>
      <c r="AH295" s="178"/>
      <c r="AI295" s="178"/>
      <c r="AJ295" s="178"/>
      <c r="AK295" s="178"/>
      <c r="AL295" s="178"/>
      <c r="AM295" s="178"/>
      <c r="AN295" s="178"/>
      <c r="AO295" s="178"/>
      <c r="AP295" s="178"/>
      <c r="AQ295" s="178"/>
      <c r="AR295" s="178"/>
      <c r="AS295" s="178"/>
      <c r="AT295" s="178"/>
      <c r="AU295" s="178"/>
      <c r="AV295" s="178"/>
      <c r="AW295" s="178"/>
      <c r="AX295" s="178"/>
      <c r="AY295" s="178"/>
      <c r="AZ295" s="226"/>
    </row>
    <row r="296" spans="1:52" s="144" customFormat="1" ht="14.25" customHeight="1" x14ac:dyDescent="0.2">
      <c r="A296" s="83"/>
      <c r="B296" s="208">
        <f t="shared" si="6"/>
        <v>245</v>
      </c>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226"/>
      <c r="AA296" s="145"/>
      <c r="AB296" s="208">
        <f t="shared" si="7"/>
        <v>245</v>
      </c>
      <c r="AC296" s="178"/>
      <c r="AD296" s="178"/>
      <c r="AE296" s="178"/>
      <c r="AF296" s="178"/>
      <c r="AG296" s="178"/>
      <c r="AH296" s="178"/>
      <c r="AI296" s="178"/>
      <c r="AJ296" s="178"/>
      <c r="AK296" s="178"/>
      <c r="AL296" s="178"/>
      <c r="AM296" s="178"/>
      <c r="AN296" s="178"/>
      <c r="AO296" s="178"/>
      <c r="AP296" s="178"/>
      <c r="AQ296" s="178"/>
      <c r="AR296" s="178"/>
      <c r="AS296" s="178"/>
      <c r="AT296" s="178"/>
      <c r="AU296" s="178"/>
      <c r="AV296" s="178"/>
      <c r="AW296" s="178"/>
      <c r="AX296" s="178"/>
      <c r="AY296" s="178"/>
      <c r="AZ296" s="226"/>
    </row>
    <row r="297" spans="1:52" s="144" customFormat="1" ht="14.25" customHeight="1" x14ac:dyDescent="0.2">
      <c r="A297" s="83"/>
      <c r="B297" s="208">
        <f t="shared" si="6"/>
        <v>246</v>
      </c>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226"/>
      <c r="AA297" s="145"/>
      <c r="AB297" s="208">
        <f t="shared" si="7"/>
        <v>246</v>
      </c>
      <c r="AC297" s="178"/>
      <c r="AD297" s="178"/>
      <c r="AE297" s="178"/>
      <c r="AF297" s="178"/>
      <c r="AG297" s="178"/>
      <c r="AH297" s="178"/>
      <c r="AI297" s="178"/>
      <c r="AJ297" s="178"/>
      <c r="AK297" s="178"/>
      <c r="AL297" s="178"/>
      <c r="AM297" s="178"/>
      <c r="AN297" s="178"/>
      <c r="AO297" s="178"/>
      <c r="AP297" s="178"/>
      <c r="AQ297" s="178"/>
      <c r="AR297" s="178"/>
      <c r="AS297" s="178"/>
      <c r="AT297" s="178"/>
      <c r="AU297" s="178"/>
      <c r="AV297" s="178"/>
      <c r="AW297" s="178"/>
      <c r="AX297" s="178"/>
      <c r="AY297" s="178"/>
      <c r="AZ297" s="226"/>
    </row>
    <row r="298" spans="1:52" s="144" customFormat="1" ht="14.25" customHeight="1" x14ac:dyDescent="0.2">
      <c r="A298" s="83"/>
      <c r="B298" s="208">
        <f t="shared" si="6"/>
        <v>247</v>
      </c>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226"/>
      <c r="AA298" s="145"/>
      <c r="AB298" s="208">
        <f t="shared" si="7"/>
        <v>247</v>
      </c>
      <c r="AC298" s="178"/>
      <c r="AD298" s="178"/>
      <c r="AE298" s="178"/>
      <c r="AF298" s="178"/>
      <c r="AG298" s="178"/>
      <c r="AH298" s="178"/>
      <c r="AI298" s="178"/>
      <c r="AJ298" s="178"/>
      <c r="AK298" s="178"/>
      <c r="AL298" s="178"/>
      <c r="AM298" s="178"/>
      <c r="AN298" s="178"/>
      <c r="AO298" s="178"/>
      <c r="AP298" s="178"/>
      <c r="AQ298" s="178"/>
      <c r="AR298" s="178"/>
      <c r="AS298" s="178"/>
      <c r="AT298" s="178"/>
      <c r="AU298" s="178"/>
      <c r="AV298" s="178"/>
      <c r="AW298" s="178"/>
      <c r="AX298" s="178"/>
      <c r="AY298" s="178"/>
      <c r="AZ298" s="226"/>
    </row>
    <row r="299" spans="1:52" s="144" customFormat="1" ht="14.25" customHeight="1" x14ac:dyDescent="0.2">
      <c r="A299" s="83"/>
      <c r="B299" s="208">
        <f t="shared" si="6"/>
        <v>248</v>
      </c>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226"/>
      <c r="AA299" s="145"/>
      <c r="AB299" s="208">
        <f t="shared" si="7"/>
        <v>248</v>
      </c>
      <c r="AC299" s="178"/>
      <c r="AD299" s="178"/>
      <c r="AE299" s="178"/>
      <c r="AF299" s="178"/>
      <c r="AG299" s="178"/>
      <c r="AH299" s="178"/>
      <c r="AI299" s="178"/>
      <c r="AJ299" s="178"/>
      <c r="AK299" s="178"/>
      <c r="AL299" s="178"/>
      <c r="AM299" s="178"/>
      <c r="AN299" s="178"/>
      <c r="AO299" s="178"/>
      <c r="AP299" s="178"/>
      <c r="AQ299" s="178"/>
      <c r="AR299" s="178"/>
      <c r="AS299" s="178"/>
      <c r="AT299" s="178"/>
      <c r="AU299" s="178"/>
      <c r="AV299" s="178"/>
      <c r="AW299" s="178"/>
      <c r="AX299" s="178"/>
      <c r="AY299" s="178"/>
      <c r="AZ299" s="226"/>
    </row>
    <row r="300" spans="1:52" s="144" customFormat="1" ht="14.25" customHeight="1" x14ac:dyDescent="0.2">
      <c r="A300" s="83"/>
      <c r="B300" s="208">
        <f t="shared" si="6"/>
        <v>249</v>
      </c>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226"/>
      <c r="AA300" s="145"/>
      <c r="AB300" s="208">
        <f t="shared" si="7"/>
        <v>249</v>
      </c>
      <c r="AC300" s="178"/>
      <c r="AD300" s="178"/>
      <c r="AE300" s="178"/>
      <c r="AF300" s="178"/>
      <c r="AG300" s="178"/>
      <c r="AH300" s="178"/>
      <c r="AI300" s="178"/>
      <c r="AJ300" s="178"/>
      <c r="AK300" s="178"/>
      <c r="AL300" s="178"/>
      <c r="AM300" s="178"/>
      <c r="AN300" s="178"/>
      <c r="AO300" s="178"/>
      <c r="AP300" s="178"/>
      <c r="AQ300" s="178"/>
      <c r="AR300" s="178"/>
      <c r="AS300" s="178"/>
      <c r="AT300" s="178"/>
      <c r="AU300" s="178"/>
      <c r="AV300" s="178"/>
      <c r="AW300" s="178"/>
      <c r="AX300" s="178"/>
      <c r="AY300" s="178"/>
      <c r="AZ300" s="226"/>
    </row>
    <row r="301" spans="1:52" s="144" customFormat="1" ht="14.25" customHeight="1" x14ac:dyDescent="0.2">
      <c r="A301" s="83"/>
      <c r="B301" s="208">
        <f t="shared" si="6"/>
        <v>250</v>
      </c>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226"/>
      <c r="AA301" s="145"/>
      <c r="AB301" s="208">
        <f t="shared" si="7"/>
        <v>250</v>
      </c>
      <c r="AC301" s="178"/>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c r="AX301" s="178"/>
      <c r="AY301" s="178"/>
      <c r="AZ301" s="226"/>
    </row>
    <row r="302" spans="1:52" s="144" customFormat="1" ht="14.25" customHeight="1" x14ac:dyDescent="0.2">
      <c r="A302" s="83"/>
      <c r="B302" s="208">
        <f t="shared" si="6"/>
        <v>251</v>
      </c>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226"/>
      <c r="AA302" s="145"/>
      <c r="AB302" s="208">
        <f t="shared" si="7"/>
        <v>251</v>
      </c>
      <c r="AC302" s="178"/>
      <c r="AD302" s="178"/>
      <c r="AE302" s="178"/>
      <c r="AF302" s="178"/>
      <c r="AG302" s="178"/>
      <c r="AH302" s="178"/>
      <c r="AI302" s="178"/>
      <c r="AJ302" s="178"/>
      <c r="AK302" s="178"/>
      <c r="AL302" s="178"/>
      <c r="AM302" s="178"/>
      <c r="AN302" s="178"/>
      <c r="AO302" s="178"/>
      <c r="AP302" s="178"/>
      <c r="AQ302" s="178"/>
      <c r="AR302" s="178"/>
      <c r="AS302" s="178"/>
      <c r="AT302" s="178"/>
      <c r="AU302" s="178"/>
      <c r="AV302" s="178"/>
      <c r="AW302" s="178"/>
      <c r="AX302" s="178"/>
      <c r="AY302" s="178"/>
      <c r="AZ302" s="226"/>
    </row>
    <row r="303" spans="1:52" s="144" customFormat="1" ht="14.25" customHeight="1" x14ac:dyDescent="0.2">
      <c r="A303" s="83"/>
      <c r="B303" s="208">
        <f t="shared" si="6"/>
        <v>252</v>
      </c>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226"/>
      <c r="AA303" s="145"/>
      <c r="AB303" s="208">
        <f t="shared" si="7"/>
        <v>252</v>
      </c>
      <c r="AC303" s="178"/>
      <c r="AD303" s="178"/>
      <c r="AE303" s="178"/>
      <c r="AF303" s="178"/>
      <c r="AG303" s="178"/>
      <c r="AH303" s="178"/>
      <c r="AI303" s="178"/>
      <c r="AJ303" s="178"/>
      <c r="AK303" s="178"/>
      <c r="AL303" s="178"/>
      <c r="AM303" s="178"/>
      <c r="AN303" s="178"/>
      <c r="AO303" s="178"/>
      <c r="AP303" s="178"/>
      <c r="AQ303" s="178"/>
      <c r="AR303" s="178"/>
      <c r="AS303" s="178"/>
      <c r="AT303" s="178"/>
      <c r="AU303" s="178"/>
      <c r="AV303" s="178"/>
      <c r="AW303" s="178"/>
      <c r="AX303" s="178"/>
      <c r="AY303" s="178"/>
      <c r="AZ303" s="226"/>
    </row>
    <row r="304" spans="1:52" s="144" customFormat="1" ht="14.25" customHeight="1" x14ac:dyDescent="0.2">
      <c r="A304" s="83"/>
      <c r="B304" s="208">
        <f t="shared" si="6"/>
        <v>253</v>
      </c>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226"/>
      <c r="AA304" s="145"/>
      <c r="AB304" s="208">
        <f t="shared" si="7"/>
        <v>253</v>
      </c>
      <c r="AC304" s="178"/>
      <c r="AD304" s="178"/>
      <c r="AE304" s="178"/>
      <c r="AF304" s="178"/>
      <c r="AG304" s="178"/>
      <c r="AH304" s="178"/>
      <c r="AI304" s="178"/>
      <c r="AJ304" s="178"/>
      <c r="AK304" s="178"/>
      <c r="AL304" s="178"/>
      <c r="AM304" s="178"/>
      <c r="AN304" s="178"/>
      <c r="AO304" s="178"/>
      <c r="AP304" s="178"/>
      <c r="AQ304" s="178"/>
      <c r="AR304" s="178"/>
      <c r="AS304" s="178"/>
      <c r="AT304" s="178"/>
      <c r="AU304" s="178"/>
      <c r="AV304" s="178"/>
      <c r="AW304" s="178"/>
      <c r="AX304" s="178"/>
      <c r="AY304" s="178"/>
      <c r="AZ304" s="226"/>
    </row>
    <row r="305" spans="1:52" s="144" customFormat="1" ht="14.25" customHeight="1" x14ac:dyDescent="0.2">
      <c r="A305" s="83"/>
      <c r="B305" s="208">
        <f t="shared" si="6"/>
        <v>254</v>
      </c>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226"/>
      <c r="AA305" s="145"/>
      <c r="AB305" s="208">
        <f t="shared" si="7"/>
        <v>254</v>
      </c>
      <c r="AC305" s="178"/>
      <c r="AD305" s="178"/>
      <c r="AE305" s="178"/>
      <c r="AF305" s="178"/>
      <c r="AG305" s="178"/>
      <c r="AH305" s="178"/>
      <c r="AI305" s="178"/>
      <c r="AJ305" s="178"/>
      <c r="AK305" s="178"/>
      <c r="AL305" s="178"/>
      <c r="AM305" s="178"/>
      <c r="AN305" s="178"/>
      <c r="AO305" s="178"/>
      <c r="AP305" s="178"/>
      <c r="AQ305" s="178"/>
      <c r="AR305" s="178"/>
      <c r="AS305" s="178"/>
      <c r="AT305" s="178"/>
      <c r="AU305" s="178"/>
      <c r="AV305" s="178"/>
      <c r="AW305" s="178"/>
      <c r="AX305" s="178"/>
      <c r="AY305" s="178"/>
      <c r="AZ305" s="226"/>
    </row>
    <row r="306" spans="1:52" s="144" customFormat="1" ht="14.25" customHeight="1" x14ac:dyDescent="0.2">
      <c r="A306" s="83"/>
      <c r="B306" s="208">
        <f t="shared" si="6"/>
        <v>255</v>
      </c>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226"/>
      <c r="AA306" s="145"/>
      <c r="AB306" s="208">
        <f t="shared" si="7"/>
        <v>255</v>
      </c>
      <c r="AC306" s="178"/>
      <c r="AD306" s="178"/>
      <c r="AE306" s="178"/>
      <c r="AF306" s="178"/>
      <c r="AG306" s="178"/>
      <c r="AH306" s="178"/>
      <c r="AI306" s="178"/>
      <c r="AJ306" s="178"/>
      <c r="AK306" s="178"/>
      <c r="AL306" s="178"/>
      <c r="AM306" s="178"/>
      <c r="AN306" s="178"/>
      <c r="AO306" s="178"/>
      <c r="AP306" s="178"/>
      <c r="AQ306" s="178"/>
      <c r="AR306" s="178"/>
      <c r="AS306" s="178"/>
      <c r="AT306" s="178"/>
      <c r="AU306" s="178"/>
      <c r="AV306" s="178"/>
      <c r="AW306" s="178"/>
      <c r="AX306" s="178"/>
      <c r="AY306" s="178"/>
      <c r="AZ306" s="226"/>
    </row>
    <row r="307" spans="1:52" s="144" customFormat="1" ht="14.25" customHeight="1" x14ac:dyDescent="0.2">
      <c r="A307" s="83"/>
      <c r="B307" s="208">
        <f t="shared" si="6"/>
        <v>256</v>
      </c>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226"/>
      <c r="AA307" s="145"/>
      <c r="AB307" s="208">
        <f t="shared" si="7"/>
        <v>256</v>
      </c>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8"/>
      <c r="AY307" s="178"/>
      <c r="AZ307" s="226"/>
    </row>
    <row r="308" spans="1:52" s="144" customFormat="1" ht="14.25" customHeight="1" x14ac:dyDescent="0.2">
      <c r="A308" s="83"/>
      <c r="B308" s="208">
        <f t="shared" si="6"/>
        <v>257</v>
      </c>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226"/>
      <c r="AA308" s="145"/>
      <c r="AB308" s="208">
        <f t="shared" si="7"/>
        <v>257</v>
      </c>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8"/>
      <c r="AY308" s="178"/>
      <c r="AZ308" s="226"/>
    </row>
    <row r="309" spans="1:52" s="144" customFormat="1" ht="14.25" customHeight="1" x14ac:dyDescent="0.2">
      <c r="A309" s="83"/>
      <c r="B309" s="208">
        <f t="shared" si="6"/>
        <v>258</v>
      </c>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226"/>
      <c r="AA309" s="145"/>
      <c r="AB309" s="208">
        <f t="shared" si="7"/>
        <v>258</v>
      </c>
      <c r="AC309" s="178"/>
      <c r="AD309" s="178"/>
      <c r="AE309" s="178"/>
      <c r="AF309" s="178"/>
      <c r="AG309" s="178"/>
      <c r="AH309" s="178"/>
      <c r="AI309" s="178"/>
      <c r="AJ309" s="178"/>
      <c r="AK309" s="178"/>
      <c r="AL309" s="178"/>
      <c r="AM309" s="178"/>
      <c r="AN309" s="178"/>
      <c r="AO309" s="178"/>
      <c r="AP309" s="178"/>
      <c r="AQ309" s="178"/>
      <c r="AR309" s="178"/>
      <c r="AS309" s="178"/>
      <c r="AT309" s="178"/>
      <c r="AU309" s="178"/>
      <c r="AV309" s="178"/>
      <c r="AW309" s="178"/>
      <c r="AX309" s="178"/>
      <c r="AY309" s="178"/>
      <c r="AZ309" s="226"/>
    </row>
    <row r="310" spans="1:52" s="144" customFormat="1" ht="14.25" customHeight="1" x14ac:dyDescent="0.2">
      <c r="A310" s="83"/>
      <c r="B310" s="208">
        <f t="shared" ref="B310:B373" si="8">B309+1</f>
        <v>259</v>
      </c>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226"/>
      <c r="AA310" s="145"/>
      <c r="AB310" s="208">
        <f t="shared" ref="AB310:AB373" si="9">AB309+1</f>
        <v>259</v>
      </c>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8"/>
      <c r="AY310" s="178"/>
      <c r="AZ310" s="226"/>
    </row>
    <row r="311" spans="1:52" s="144" customFormat="1" ht="14.25" customHeight="1" x14ac:dyDescent="0.2">
      <c r="A311" s="83"/>
      <c r="B311" s="208">
        <f t="shared" si="8"/>
        <v>260</v>
      </c>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226"/>
      <c r="AA311" s="145"/>
      <c r="AB311" s="208">
        <f t="shared" si="9"/>
        <v>260</v>
      </c>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8"/>
      <c r="AY311" s="178"/>
      <c r="AZ311" s="226"/>
    </row>
    <row r="312" spans="1:52" s="144" customFormat="1" ht="14.25" customHeight="1" x14ac:dyDescent="0.2">
      <c r="A312" s="83"/>
      <c r="B312" s="208">
        <f t="shared" si="8"/>
        <v>261</v>
      </c>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226"/>
      <c r="AA312" s="145"/>
      <c r="AB312" s="208">
        <f t="shared" si="9"/>
        <v>261</v>
      </c>
      <c r="AC312" s="178"/>
      <c r="AD312" s="178"/>
      <c r="AE312" s="178"/>
      <c r="AF312" s="178"/>
      <c r="AG312" s="178"/>
      <c r="AH312" s="178"/>
      <c r="AI312" s="178"/>
      <c r="AJ312" s="178"/>
      <c r="AK312" s="178"/>
      <c r="AL312" s="178"/>
      <c r="AM312" s="178"/>
      <c r="AN312" s="178"/>
      <c r="AO312" s="178"/>
      <c r="AP312" s="178"/>
      <c r="AQ312" s="178"/>
      <c r="AR312" s="178"/>
      <c r="AS312" s="178"/>
      <c r="AT312" s="178"/>
      <c r="AU312" s="178"/>
      <c r="AV312" s="178"/>
      <c r="AW312" s="178"/>
      <c r="AX312" s="178"/>
      <c r="AY312" s="178"/>
      <c r="AZ312" s="226"/>
    </row>
    <row r="313" spans="1:52" s="144" customFormat="1" ht="14.25" customHeight="1" x14ac:dyDescent="0.2">
      <c r="A313" s="83"/>
      <c r="B313" s="208">
        <f t="shared" si="8"/>
        <v>262</v>
      </c>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226"/>
      <c r="AA313" s="145"/>
      <c r="AB313" s="208">
        <f t="shared" si="9"/>
        <v>262</v>
      </c>
      <c r="AC313" s="178"/>
      <c r="AD313" s="178"/>
      <c r="AE313" s="178"/>
      <c r="AF313" s="178"/>
      <c r="AG313" s="178"/>
      <c r="AH313" s="178"/>
      <c r="AI313" s="178"/>
      <c r="AJ313" s="178"/>
      <c r="AK313" s="178"/>
      <c r="AL313" s="178"/>
      <c r="AM313" s="178"/>
      <c r="AN313" s="178"/>
      <c r="AO313" s="178"/>
      <c r="AP313" s="178"/>
      <c r="AQ313" s="178"/>
      <c r="AR313" s="178"/>
      <c r="AS313" s="178"/>
      <c r="AT313" s="178"/>
      <c r="AU313" s="178"/>
      <c r="AV313" s="178"/>
      <c r="AW313" s="178"/>
      <c r="AX313" s="178"/>
      <c r="AY313" s="178"/>
      <c r="AZ313" s="226"/>
    </row>
    <row r="314" spans="1:52" s="144" customFormat="1" ht="14.25" customHeight="1" x14ac:dyDescent="0.2">
      <c r="A314" s="83"/>
      <c r="B314" s="208">
        <f t="shared" si="8"/>
        <v>263</v>
      </c>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226"/>
      <c r="AA314" s="145"/>
      <c r="AB314" s="208">
        <f t="shared" si="9"/>
        <v>263</v>
      </c>
      <c r="AC314" s="178"/>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c r="AX314" s="178"/>
      <c r="AY314" s="178"/>
      <c r="AZ314" s="226"/>
    </row>
    <row r="315" spans="1:52" s="144" customFormat="1" ht="14.25" customHeight="1" x14ac:dyDescent="0.2">
      <c r="A315" s="83"/>
      <c r="B315" s="208">
        <f t="shared" si="8"/>
        <v>264</v>
      </c>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226"/>
      <c r="AA315" s="145"/>
      <c r="AB315" s="208">
        <f t="shared" si="9"/>
        <v>264</v>
      </c>
      <c r="AC315" s="178"/>
      <c r="AD315" s="178"/>
      <c r="AE315" s="178"/>
      <c r="AF315" s="178"/>
      <c r="AG315" s="178"/>
      <c r="AH315" s="178"/>
      <c r="AI315" s="178"/>
      <c r="AJ315" s="178"/>
      <c r="AK315" s="178"/>
      <c r="AL315" s="178"/>
      <c r="AM315" s="178"/>
      <c r="AN315" s="178"/>
      <c r="AO315" s="178"/>
      <c r="AP315" s="178"/>
      <c r="AQ315" s="178"/>
      <c r="AR315" s="178"/>
      <c r="AS315" s="178"/>
      <c r="AT315" s="178"/>
      <c r="AU315" s="178"/>
      <c r="AV315" s="178"/>
      <c r="AW315" s="178"/>
      <c r="AX315" s="178"/>
      <c r="AY315" s="178"/>
      <c r="AZ315" s="226"/>
    </row>
    <row r="316" spans="1:52" s="144" customFormat="1" ht="14.25" customHeight="1" x14ac:dyDescent="0.2">
      <c r="A316" s="83"/>
      <c r="B316" s="208">
        <f t="shared" si="8"/>
        <v>265</v>
      </c>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226"/>
      <c r="AA316" s="145"/>
      <c r="AB316" s="208">
        <f t="shared" si="9"/>
        <v>265</v>
      </c>
      <c r="AC316" s="178"/>
      <c r="AD316" s="178"/>
      <c r="AE316" s="178"/>
      <c r="AF316" s="178"/>
      <c r="AG316" s="178"/>
      <c r="AH316" s="178"/>
      <c r="AI316" s="178"/>
      <c r="AJ316" s="178"/>
      <c r="AK316" s="178"/>
      <c r="AL316" s="178"/>
      <c r="AM316" s="178"/>
      <c r="AN316" s="178"/>
      <c r="AO316" s="178"/>
      <c r="AP316" s="178"/>
      <c r="AQ316" s="178"/>
      <c r="AR316" s="178"/>
      <c r="AS316" s="178"/>
      <c r="AT316" s="178"/>
      <c r="AU316" s="178"/>
      <c r="AV316" s="178"/>
      <c r="AW316" s="178"/>
      <c r="AX316" s="178"/>
      <c r="AY316" s="178"/>
      <c r="AZ316" s="226"/>
    </row>
    <row r="317" spans="1:52" s="144" customFormat="1" ht="14.25" customHeight="1" x14ac:dyDescent="0.2">
      <c r="A317" s="83"/>
      <c r="B317" s="208">
        <f t="shared" si="8"/>
        <v>266</v>
      </c>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226"/>
      <c r="AA317" s="145"/>
      <c r="AB317" s="208">
        <f t="shared" si="9"/>
        <v>266</v>
      </c>
      <c r="AC317" s="178"/>
      <c r="AD317" s="178"/>
      <c r="AE317" s="178"/>
      <c r="AF317" s="178"/>
      <c r="AG317" s="178"/>
      <c r="AH317" s="178"/>
      <c r="AI317" s="178"/>
      <c r="AJ317" s="178"/>
      <c r="AK317" s="178"/>
      <c r="AL317" s="178"/>
      <c r="AM317" s="178"/>
      <c r="AN317" s="178"/>
      <c r="AO317" s="178"/>
      <c r="AP317" s="178"/>
      <c r="AQ317" s="178"/>
      <c r="AR317" s="178"/>
      <c r="AS317" s="178"/>
      <c r="AT317" s="178"/>
      <c r="AU317" s="178"/>
      <c r="AV317" s="178"/>
      <c r="AW317" s="178"/>
      <c r="AX317" s="178"/>
      <c r="AY317" s="178"/>
      <c r="AZ317" s="226"/>
    </row>
    <row r="318" spans="1:52" s="144" customFormat="1" ht="14.25" customHeight="1" x14ac:dyDescent="0.2">
      <c r="A318" s="83"/>
      <c r="B318" s="208">
        <f t="shared" si="8"/>
        <v>267</v>
      </c>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226"/>
      <c r="AA318" s="145"/>
      <c r="AB318" s="208">
        <f t="shared" si="9"/>
        <v>267</v>
      </c>
      <c r="AC318" s="178"/>
      <c r="AD318" s="178"/>
      <c r="AE318" s="178"/>
      <c r="AF318" s="178"/>
      <c r="AG318" s="178"/>
      <c r="AH318" s="178"/>
      <c r="AI318" s="178"/>
      <c r="AJ318" s="178"/>
      <c r="AK318" s="178"/>
      <c r="AL318" s="178"/>
      <c r="AM318" s="178"/>
      <c r="AN318" s="178"/>
      <c r="AO318" s="178"/>
      <c r="AP318" s="178"/>
      <c r="AQ318" s="178"/>
      <c r="AR318" s="178"/>
      <c r="AS318" s="178"/>
      <c r="AT318" s="178"/>
      <c r="AU318" s="178"/>
      <c r="AV318" s="178"/>
      <c r="AW318" s="178"/>
      <c r="AX318" s="178"/>
      <c r="AY318" s="178"/>
      <c r="AZ318" s="226"/>
    </row>
    <row r="319" spans="1:52" s="144" customFormat="1" ht="14.25" customHeight="1" x14ac:dyDescent="0.2">
      <c r="A319" s="83"/>
      <c r="B319" s="208">
        <f t="shared" si="8"/>
        <v>268</v>
      </c>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226"/>
      <c r="AA319" s="145"/>
      <c r="AB319" s="208">
        <f t="shared" si="9"/>
        <v>268</v>
      </c>
      <c r="AC319" s="178"/>
      <c r="AD319" s="178"/>
      <c r="AE319" s="178"/>
      <c r="AF319" s="178"/>
      <c r="AG319" s="178"/>
      <c r="AH319" s="178"/>
      <c r="AI319" s="178"/>
      <c r="AJ319" s="178"/>
      <c r="AK319" s="178"/>
      <c r="AL319" s="178"/>
      <c r="AM319" s="178"/>
      <c r="AN319" s="178"/>
      <c r="AO319" s="178"/>
      <c r="AP319" s="178"/>
      <c r="AQ319" s="178"/>
      <c r="AR319" s="178"/>
      <c r="AS319" s="178"/>
      <c r="AT319" s="178"/>
      <c r="AU319" s="178"/>
      <c r="AV319" s="178"/>
      <c r="AW319" s="178"/>
      <c r="AX319" s="178"/>
      <c r="AY319" s="178"/>
      <c r="AZ319" s="226"/>
    </row>
    <row r="320" spans="1:52" s="144" customFormat="1" ht="14.25" customHeight="1" x14ac:dyDescent="0.2">
      <c r="A320" s="83"/>
      <c r="B320" s="208">
        <f t="shared" si="8"/>
        <v>269</v>
      </c>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226"/>
      <c r="AA320" s="145"/>
      <c r="AB320" s="208">
        <f t="shared" si="9"/>
        <v>269</v>
      </c>
      <c r="AC320" s="178"/>
      <c r="AD320" s="178"/>
      <c r="AE320" s="178"/>
      <c r="AF320" s="178"/>
      <c r="AG320" s="178"/>
      <c r="AH320" s="178"/>
      <c r="AI320" s="178"/>
      <c r="AJ320" s="178"/>
      <c r="AK320" s="178"/>
      <c r="AL320" s="178"/>
      <c r="AM320" s="178"/>
      <c r="AN320" s="178"/>
      <c r="AO320" s="178"/>
      <c r="AP320" s="178"/>
      <c r="AQ320" s="178"/>
      <c r="AR320" s="178"/>
      <c r="AS320" s="178"/>
      <c r="AT320" s="178"/>
      <c r="AU320" s="178"/>
      <c r="AV320" s="178"/>
      <c r="AW320" s="178"/>
      <c r="AX320" s="178"/>
      <c r="AY320" s="178"/>
      <c r="AZ320" s="226"/>
    </row>
    <row r="321" spans="1:52" s="144" customFormat="1" ht="14.25" customHeight="1" x14ac:dyDescent="0.2">
      <c r="A321" s="83"/>
      <c r="B321" s="208">
        <f t="shared" si="8"/>
        <v>270</v>
      </c>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226"/>
      <c r="AA321" s="145"/>
      <c r="AB321" s="208">
        <f t="shared" si="9"/>
        <v>270</v>
      </c>
      <c r="AC321" s="178"/>
      <c r="AD321" s="178"/>
      <c r="AE321" s="178"/>
      <c r="AF321" s="178"/>
      <c r="AG321" s="178"/>
      <c r="AH321" s="178"/>
      <c r="AI321" s="178"/>
      <c r="AJ321" s="178"/>
      <c r="AK321" s="178"/>
      <c r="AL321" s="178"/>
      <c r="AM321" s="178"/>
      <c r="AN321" s="178"/>
      <c r="AO321" s="178"/>
      <c r="AP321" s="178"/>
      <c r="AQ321" s="178"/>
      <c r="AR321" s="178"/>
      <c r="AS321" s="178"/>
      <c r="AT321" s="178"/>
      <c r="AU321" s="178"/>
      <c r="AV321" s="178"/>
      <c r="AW321" s="178"/>
      <c r="AX321" s="178"/>
      <c r="AY321" s="178"/>
      <c r="AZ321" s="226"/>
    </row>
    <row r="322" spans="1:52" s="144" customFormat="1" ht="14.25" customHeight="1" x14ac:dyDescent="0.2">
      <c r="A322" s="83"/>
      <c r="B322" s="208">
        <f t="shared" si="8"/>
        <v>271</v>
      </c>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226"/>
      <c r="AA322" s="145"/>
      <c r="AB322" s="208">
        <f t="shared" si="9"/>
        <v>271</v>
      </c>
      <c r="AC322" s="178"/>
      <c r="AD322" s="178"/>
      <c r="AE322" s="178"/>
      <c r="AF322" s="178"/>
      <c r="AG322" s="178"/>
      <c r="AH322" s="178"/>
      <c r="AI322" s="178"/>
      <c r="AJ322" s="178"/>
      <c r="AK322" s="178"/>
      <c r="AL322" s="178"/>
      <c r="AM322" s="178"/>
      <c r="AN322" s="178"/>
      <c r="AO322" s="178"/>
      <c r="AP322" s="178"/>
      <c r="AQ322" s="178"/>
      <c r="AR322" s="178"/>
      <c r="AS322" s="178"/>
      <c r="AT322" s="178"/>
      <c r="AU322" s="178"/>
      <c r="AV322" s="178"/>
      <c r="AW322" s="178"/>
      <c r="AX322" s="178"/>
      <c r="AY322" s="178"/>
      <c r="AZ322" s="226"/>
    </row>
    <row r="323" spans="1:52" s="144" customFormat="1" ht="14.25" customHeight="1" x14ac:dyDescent="0.2">
      <c r="A323" s="83"/>
      <c r="B323" s="208">
        <f t="shared" si="8"/>
        <v>272</v>
      </c>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226"/>
      <c r="AA323" s="145"/>
      <c r="AB323" s="208">
        <f t="shared" si="9"/>
        <v>272</v>
      </c>
      <c r="AC323" s="178"/>
      <c r="AD323" s="178"/>
      <c r="AE323" s="178"/>
      <c r="AF323" s="178"/>
      <c r="AG323" s="178"/>
      <c r="AH323" s="178"/>
      <c r="AI323" s="178"/>
      <c r="AJ323" s="178"/>
      <c r="AK323" s="178"/>
      <c r="AL323" s="178"/>
      <c r="AM323" s="178"/>
      <c r="AN323" s="178"/>
      <c r="AO323" s="178"/>
      <c r="AP323" s="178"/>
      <c r="AQ323" s="178"/>
      <c r="AR323" s="178"/>
      <c r="AS323" s="178"/>
      <c r="AT323" s="178"/>
      <c r="AU323" s="178"/>
      <c r="AV323" s="178"/>
      <c r="AW323" s="178"/>
      <c r="AX323" s="178"/>
      <c r="AY323" s="178"/>
      <c r="AZ323" s="226"/>
    </row>
    <row r="324" spans="1:52" s="144" customFormat="1" ht="14.25" customHeight="1" x14ac:dyDescent="0.2">
      <c r="A324" s="83"/>
      <c r="B324" s="208">
        <f t="shared" si="8"/>
        <v>273</v>
      </c>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226"/>
      <c r="AA324" s="145"/>
      <c r="AB324" s="208">
        <f t="shared" si="9"/>
        <v>273</v>
      </c>
      <c r="AC324" s="178"/>
      <c r="AD324" s="178"/>
      <c r="AE324" s="178"/>
      <c r="AF324" s="178"/>
      <c r="AG324" s="178"/>
      <c r="AH324" s="178"/>
      <c r="AI324" s="178"/>
      <c r="AJ324" s="178"/>
      <c r="AK324" s="178"/>
      <c r="AL324" s="178"/>
      <c r="AM324" s="178"/>
      <c r="AN324" s="178"/>
      <c r="AO324" s="178"/>
      <c r="AP324" s="178"/>
      <c r="AQ324" s="178"/>
      <c r="AR324" s="178"/>
      <c r="AS324" s="178"/>
      <c r="AT324" s="178"/>
      <c r="AU324" s="178"/>
      <c r="AV324" s="178"/>
      <c r="AW324" s="178"/>
      <c r="AX324" s="178"/>
      <c r="AY324" s="178"/>
      <c r="AZ324" s="226"/>
    </row>
    <row r="325" spans="1:52" s="144" customFormat="1" ht="14.25" customHeight="1" x14ac:dyDescent="0.2">
      <c r="A325" s="83"/>
      <c r="B325" s="208">
        <f t="shared" si="8"/>
        <v>274</v>
      </c>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226"/>
      <c r="AA325" s="145"/>
      <c r="AB325" s="208">
        <f t="shared" si="9"/>
        <v>274</v>
      </c>
      <c r="AC325" s="178"/>
      <c r="AD325" s="178"/>
      <c r="AE325" s="178"/>
      <c r="AF325" s="178"/>
      <c r="AG325" s="178"/>
      <c r="AH325" s="178"/>
      <c r="AI325" s="178"/>
      <c r="AJ325" s="178"/>
      <c r="AK325" s="178"/>
      <c r="AL325" s="178"/>
      <c r="AM325" s="178"/>
      <c r="AN325" s="178"/>
      <c r="AO325" s="178"/>
      <c r="AP325" s="178"/>
      <c r="AQ325" s="178"/>
      <c r="AR325" s="178"/>
      <c r="AS325" s="178"/>
      <c r="AT325" s="178"/>
      <c r="AU325" s="178"/>
      <c r="AV325" s="178"/>
      <c r="AW325" s="178"/>
      <c r="AX325" s="178"/>
      <c r="AY325" s="178"/>
      <c r="AZ325" s="226"/>
    </row>
    <row r="326" spans="1:52" s="144" customFormat="1" ht="14.25" customHeight="1" x14ac:dyDescent="0.2">
      <c r="A326" s="83"/>
      <c r="B326" s="208">
        <f t="shared" si="8"/>
        <v>275</v>
      </c>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226"/>
      <c r="AA326" s="145"/>
      <c r="AB326" s="208">
        <f t="shared" si="9"/>
        <v>275</v>
      </c>
      <c r="AC326" s="178"/>
      <c r="AD326" s="178"/>
      <c r="AE326" s="178"/>
      <c r="AF326" s="178"/>
      <c r="AG326" s="178"/>
      <c r="AH326" s="178"/>
      <c r="AI326" s="178"/>
      <c r="AJ326" s="178"/>
      <c r="AK326" s="178"/>
      <c r="AL326" s="178"/>
      <c r="AM326" s="178"/>
      <c r="AN326" s="178"/>
      <c r="AO326" s="178"/>
      <c r="AP326" s="178"/>
      <c r="AQ326" s="178"/>
      <c r="AR326" s="178"/>
      <c r="AS326" s="178"/>
      <c r="AT326" s="178"/>
      <c r="AU326" s="178"/>
      <c r="AV326" s="178"/>
      <c r="AW326" s="178"/>
      <c r="AX326" s="178"/>
      <c r="AY326" s="178"/>
      <c r="AZ326" s="226"/>
    </row>
    <row r="327" spans="1:52" s="144" customFormat="1" ht="14.25" customHeight="1" x14ac:dyDescent="0.2">
      <c r="A327" s="83"/>
      <c r="B327" s="208">
        <f t="shared" si="8"/>
        <v>276</v>
      </c>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226"/>
      <c r="AA327" s="145"/>
      <c r="AB327" s="208">
        <f t="shared" si="9"/>
        <v>276</v>
      </c>
      <c r="AC327" s="178"/>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78"/>
      <c r="AY327" s="178"/>
      <c r="AZ327" s="226"/>
    </row>
    <row r="328" spans="1:52" s="144" customFormat="1" ht="14.25" customHeight="1" x14ac:dyDescent="0.2">
      <c r="A328" s="83"/>
      <c r="B328" s="208">
        <f t="shared" si="8"/>
        <v>277</v>
      </c>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226"/>
      <c r="AA328" s="145"/>
      <c r="AB328" s="208">
        <f t="shared" si="9"/>
        <v>277</v>
      </c>
      <c r="AC328" s="178"/>
      <c r="AD328" s="178"/>
      <c r="AE328" s="178"/>
      <c r="AF328" s="178"/>
      <c r="AG328" s="178"/>
      <c r="AH328" s="178"/>
      <c r="AI328" s="178"/>
      <c r="AJ328" s="178"/>
      <c r="AK328" s="178"/>
      <c r="AL328" s="178"/>
      <c r="AM328" s="178"/>
      <c r="AN328" s="178"/>
      <c r="AO328" s="178"/>
      <c r="AP328" s="178"/>
      <c r="AQ328" s="178"/>
      <c r="AR328" s="178"/>
      <c r="AS328" s="178"/>
      <c r="AT328" s="178"/>
      <c r="AU328" s="178"/>
      <c r="AV328" s="178"/>
      <c r="AW328" s="178"/>
      <c r="AX328" s="178"/>
      <c r="AY328" s="178"/>
      <c r="AZ328" s="226"/>
    </row>
    <row r="329" spans="1:52" s="144" customFormat="1" ht="14.25" customHeight="1" x14ac:dyDescent="0.2">
      <c r="A329" s="83"/>
      <c r="B329" s="208">
        <f t="shared" si="8"/>
        <v>278</v>
      </c>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226"/>
      <c r="AA329" s="145"/>
      <c r="AB329" s="208">
        <f t="shared" si="9"/>
        <v>278</v>
      </c>
      <c r="AC329" s="178"/>
      <c r="AD329" s="178"/>
      <c r="AE329" s="178"/>
      <c r="AF329" s="178"/>
      <c r="AG329" s="178"/>
      <c r="AH329" s="178"/>
      <c r="AI329" s="178"/>
      <c r="AJ329" s="178"/>
      <c r="AK329" s="178"/>
      <c r="AL329" s="178"/>
      <c r="AM329" s="178"/>
      <c r="AN329" s="178"/>
      <c r="AO329" s="178"/>
      <c r="AP329" s="178"/>
      <c r="AQ329" s="178"/>
      <c r="AR329" s="178"/>
      <c r="AS329" s="178"/>
      <c r="AT329" s="178"/>
      <c r="AU329" s="178"/>
      <c r="AV329" s="178"/>
      <c r="AW329" s="178"/>
      <c r="AX329" s="178"/>
      <c r="AY329" s="178"/>
      <c r="AZ329" s="226"/>
    </row>
    <row r="330" spans="1:52" s="144" customFormat="1" ht="14.25" customHeight="1" x14ac:dyDescent="0.2">
      <c r="A330" s="83"/>
      <c r="B330" s="208">
        <f t="shared" si="8"/>
        <v>279</v>
      </c>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226"/>
      <c r="AA330" s="145"/>
      <c r="AB330" s="208">
        <f t="shared" si="9"/>
        <v>279</v>
      </c>
      <c r="AC330" s="178"/>
      <c r="AD330" s="178"/>
      <c r="AE330" s="178"/>
      <c r="AF330" s="178"/>
      <c r="AG330" s="178"/>
      <c r="AH330" s="178"/>
      <c r="AI330" s="178"/>
      <c r="AJ330" s="178"/>
      <c r="AK330" s="178"/>
      <c r="AL330" s="178"/>
      <c r="AM330" s="178"/>
      <c r="AN330" s="178"/>
      <c r="AO330" s="178"/>
      <c r="AP330" s="178"/>
      <c r="AQ330" s="178"/>
      <c r="AR330" s="178"/>
      <c r="AS330" s="178"/>
      <c r="AT330" s="178"/>
      <c r="AU330" s="178"/>
      <c r="AV330" s="178"/>
      <c r="AW330" s="178"/>
      <c r="AX330" s="178"/>
      <c r="AY330" s="178"/>
      <c r="AZ330" s="226"/>
    </row>
    <row r="331" spans="1:52" s="144" customFormat="1" ht="14.25" customHeight="1" x14ac:dyDescent="0.2">
      <c r="A331" s="83"/>
      <c r="B331" s="208">
        <f t="shared" si="8"/>
        <v>280</v>
      </c>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226"/>
      <c r="AA331" s="145"/>
      <c r="AB331" s="208">
        <f t="shared" si="9"/>
        <v>280</v>
      </c>
      <c r="AC331" s="178"/>
      <c r="AD331" s="178"/>
      <c r="AE331" s="178"/>
      <c r="AF331" s="178"/>
      <c r="AG331" s="178"/>
      <c r="AH331" s="178"/>
      <c r="AI331" s="178"/>
      <c r="AJ331" s="178"/>
      <c r="AK331" s="178"/>
      <c r="AL331" s="178"/>
      <c r="AM331" s="178"/>
      <c r="AN331" s="178"/>
      <c r="AO331" s="178"/>
      <c r="AP331" s="178"/>
      <c r="AQ331" s="178"/>
      <c r="AR331" s="178"/>
      <c r="AS331" s="178"/>
      <c r="AT331" s="178"/>
      <c r="AU331" s="178"/>
      <c r="AV331" s="178"/>
      <c r="AW331" s="178"/>
      <c r="AX331" s="178"/>
      <c r="AY331" s="178"/>
      <c r="AZ331" s="226"/>
    </row>
    <row r="332" spans="1:52" s="144" customFormat="1" ht="14.25" customHeight="1" x14ac:dyDescent="0.2">
      <c r="A332" s="83"/>
      <c r="B332" s="208">
        <f t="shared" si="8"/>
        <v>281</v>
      </c>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226"/>
      <c r="AA332" s="145"/>
      <c r="AB332" s="208">
        <f t="shared" si="9"/>
        <v>281</v>
      </c>
      <c r="AC332" s="178"/>
      <c r="AD332" s="178"/>
      <c r="AE332" s="178"/>
      <c r="AF332" s="178"/>
      <c r="AG332" s="178"/>
      <c r="AH332" s="178"/>
      <c r="AI332" s="178"/>
      <c r="AJ332" s="178"/>
      <c r="AK332" s="178"/>
      <c r="AL332" s="178"/>
      <c r="AM332" s="178"/>
      <c r="AN332" s="178"/>
      <c r="AO332" s="178"/>
      <c r="AP332" s="178"/>
      <c r="AQ332" s="178"/>
      <c r="AR332" s="178"/>
      <c r="AS332" s="178"/>
      <c r="AT332" s="178"/>
      <c r="AU332" s="178"/>
      <c r="AV332" s="178"/>
      <c r="AW332" s="178"/>
      <c r="AX332" s="178"/>
      <c r="AY332" s="178"/>
      <c r="AZ332" s="226"/>
    </row>
    <row r="333" spans="1:52" s="144" customFormat="1" ht="14.25" customHeight="1" x14ac:dyDescent="0.2">
      <c r="A333" s="83"/>
      <c r="B333" s="208">
        <f t="shared" si="8"/>
        <v>282</v>
      </c>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226"/>
      <c r="AA333" s="145"/>
      <c r="AB333" s="208">
        <f t="shared" si="9"/>
        <v>282</v>
      </c>
      <c r="AC333" s="178"/>
      <c r="AD333" s="178"/>
      <c r="AE333" s="178"/>
      <c r="AF333" s="178"/>
      <c r="AG333" s="178"/>
      <c r="AH333" s="178"/>
      <c r="AI333" s="178"/>
      <c r="AJ333" s="178"/>
      <c r="AK333" s="178"/>
      <c r="AL333" s="178"/>
      <c r="AM333" s="178"/>
      <c r="AN333" s="178"/>
      <c r="AO333" s="178"/>
      <c r="AP333" s="178"/>
      <c r="AQ333" s="178"/>
      <c r="AR333" s="178"/>
      <c r="AS333" s="178"/>
      <c r="AT333" s="178"/>
      <c r="AU333" s="178"/>
      <c r="AV333" s="178"/>
      <c r="AW333" s="178"/>
      <c r="AX333" s="178"/>
      <c r="AY333" s="178"/>
      <c r="AZ333" s="226"/>
    </row>
    <row r="334" spans="1:52" s="144" customFormat="1" ht="14.25" customHeight="1" x14ac:dyDescent="0.2">
      <c r="A334" s="83"/>
      <c r="B334" s="208">
        <f t="shared" si="8"/>
        <v>283</v>
      </c>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226"/>
      <c r="AA334" s="145"/>
      <c r="AB334" s="208">
        <f t="shared" si="9"/>
        <v>283</v>
      </c>
      <c r="AC334" s="178"/>
      <c r="AD334" s="178"/>
      <c r="AE334" s="178"/>
      <c r="AF334" s="178"/>
      <c r="AG334" s="178"/>
      <c r="AH334" s="178"/>
      <c r="AI334" s="178"/>
      <c r="AJ334" s="178"/>
      <c r="AK334" s="178"/>
      <c r="AL334" s="178"/>
      <c r="AM334" s="178"/>
      <c r="AN334" s="178"/>
      <c r="AO334" s="178"/>
      <c r="AP334" s="178"/>
      <c r="AQ334" s="178"/>
      <c r="AR334" s="178"/>
      <c r="AS334" s="178"/>
      <c r="AT334" s="178"/>
      <c r="AU334" s="178"/>
      <c r="AV334" s="178"/>
      <c r="AW334" s="178"/>
      <c r="AX334" s="178"/>
      <c r="AY334" s="178"/>
      <c r="AZ334" s="226"/>
    </row>
    <row r="335" spans="1:52" s="144" customFormat="1" ht="14.25" customHeight="1" x14ac:dyDescent="0.2">
      <c r="A335" s="83"/>
      <c r="B335" s="208">
        <f t="shared" si="8"/>
        <v>284</v>
      </c>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226"/>
      <c r="AA335" s="145"/>
      <c r="AB335" s="208">
        <f t="shared" si="9"/>
        <v>284</v>
      </c>
      <c r="AC335" s="178"/>
      <c r="AD335" s="178"/>
      <c r="AE335" s="178"/>
      <c r="AF335" s="178"/>
      <c r="AG335" s="178"/>
      <c r="AH335" s="178"/>
      <c r="AI335" s="178"/>
      <c r="AJ335" s="178"/>
      <c r="AK335" s="178"/>
      <c r="AL335" s="178"/>
      <c r="AM335" s="178"/>
      <c r="AN335" s="178"/>
      <c r="AO335" s="178"/>
      <c r="AP335" s="178"/>
      <c r="AQ335" s="178"/>
      <c r="AR335" s="178"/>
      <c r="AS335" s="178"/>
      <c r="AT335" s="178"/>
      <c r="AU335" s="178"/>
      <c r="AV335" s="178"/>
      <c r="AW335" s="178"/>
      <c r="AX335" s="178"/>
      <c r="AY335" s="178"/>
      <c r="AZ335" s="226"/>
    </row>
    <row r="336" spans="1:52" s="144" customFormat="1" ht="14.25" customHeight="1" x14ac:dyDescent="0.2">
      <c r="A336" s="83"/>
      <c r="B336" s="208">
        <f t="shared" si="8"/>
        <v>285</v>
      </c>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226"/>
      <c r="AA336" s="145"/>
      <c r="AB336" s="208">
        <f t="shared" si="9"/>
        <v>285</v>
      </c>
      <c r="AC336" s="178"/>
      <c r="AD336" s="178"/>
      <c r="AE336" s="178"/>
      <c r="AF336" s="178"/>
      <c r="AG336" s="178"/>
      <c r="AH336" s="178"/>
      <c r="AI336" s="178"/>
      <c r="AJ336" s="178"/>
      <c r="AK336" s="178"/>
      <c r="AL336" s="178"/>
      <c r="AM336" s="178"/>
      <c r="AN336" s="178"/>
      <c r="AO336" s="178"/>
      <c r="AP336" s="178"/>
      <c r="AQ336" s="178"/>
      <c r="AR336" s="178"/>
      <c r="AS336" s="178"/>
      <c r="AT336" s="178"/>
      <c r="AU336" s="178"/>
      <c r="AV336" s="178"/>
      <c r="AW336" s="178"/>
      <c r="AX336" s="178"/>
      <c r="AY336" s="178"/>
      <c r="AZ336" s="226"/>
    </row>
    <row r="337" spans="1:52" s="144" customFormat="1" ht="14.25" customHeight="1" x14ac:dyDescent="0.2">
      <c r="A337" s="83"/>
      <c r="B337" s="208">
        <f t="shared" si="8"/>
        <v>286</v>
      </c>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226"/>
      <c r="AA337" s="145"/>
      <c r="AB337" s="208">
        <f t="shared" si="9"/>
        <v>286</v>
      </c>
      <c r="AC337" s="178"/>
      <c r="AD337" s="178"/>
      <c r="AE337" s="178"/>
      <c r="AF337" s="178"/>
      <c r="AG337" s="178"/>
      <c r="AH337" s="178"/>
      <c r="AI337" s="178"/>
      <c r="AJ337" s="178"/>
      <c r="AK337" s="178"/>
      <c r="AL337" s="178"/>
      <c r="AM337" s="178"/>
      <c r="AN337" s="178"/>
      <c r="AO337" s="178"/>
      <c r="AP337" s="178"/>
      <c r="AQ337" s="178"/>
      <c r="AR337" s="178"/>
      <c r="AS337" s="178"/>
      <c r="AT337" s="178"/>
      <c r="AU337" s="178"/>
      <c r="AV337" s="178"/>
      <c r="AW337" s="178"/>
      <c r="AX337" s="178"/>
      <c r="AY337" s="178"/>
      <c r="AZ337" s="226"/>
    </row>
    <row r="338" spans="1:52" s="144" customFormat="1" ht="14.25" customHeight="1" x14ac:dyDescent="0.2">
      <c r="A338" s="83"/>
      <c r="B338" s="208">
        <f t="shared" si="8"/>
        <v>287</v>
      </c>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226"/>
      <c r="AA338" s="145"/>
      <c r="AB338" s="208">
        <f t="shared" si="9"/>
        <v>287</v>
      </c>
      <c r="AC338" s="178"/>
      <c r="AD338" s="178"/>
      <c r="AE338" s="178"/>
      <c r="AF338" s="178"/>
      <c r="AG338" s="178"/>
      <c r="AH338" s="178"/>
      <c r="AI338" s="178"/>
      <c r="AJ338" s="178"/>
      <c r="AK338" s="178"/>
      <c r="AL338" s="178"/>
      <c r="AM338" s="178"/>
      <c r="AN338" s="178"/>
      <c r="AO338" s="178"/>
      <c r="AP338" s="178"/>
      <c r="AQ338" s="178"/>
      <c r="AR338" s="178"/>
      <c r="AS338" s="178"/>
      <c r="AT338" s="178"/>
      <c r="AU338" s="178"/>
      <c r="AV338" s="178"/>
      <c r="AW338" s="178"/>
      <c r="AX338" s="178"/>
      <c r="AY338" s="178"/>
      <c r="AZ338" s="226"/>
    </row>
    <row r="339" spans="1:52" s="144" customFormat="1" ht="14.25" customHeight="1" x14ac:dyDescent="0.2">
      <c r="A339" s="83"/>
      <c r="B339" s="208">
        <f t="shared" si="8"/>
        <v>288</v>
      </c>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226"/>
      <c r="AA339" s="145"/>
      <c r="AB339" s="208">
        <f t="shared" si="9"/>
        <v>288</v>
      </c>
      <c r="AC339" s="178"/>
      <c r="AD339" s="178"/>
      <c r="AE339" s="178"/>
      <c r="AF339" s="178"/>
      <c r="AG339" s="178"/>
      <c r="AH339" s="178"/>
      <c r="AI339" s="178"/>
      <c r="AJ339" s="178"/>
      <c r="AK339" s="178"/>
      <c r="AL339" s="178"/>
      <c r="AM339" s="178"/>
      <c r="AN339" s="178"/>
      <c r="AO339" s="178"/>
      <c r="AP339" s="178"/>
      <c r="AQ339" s="178"/>
      <c r="AR339" s="178"/>
      <c r="AS339" s="178"/>
      <c r="AT339" s="178"/>
      <c r="AU339" s="178"/>
      <c r="AV339" s="178"/>
      <c r="AW339" s="178"/>
      <c r="AX339" s="178"/>
      <c r="AY339" s="178"/>
      <c r="AZ339" s="226"/>
    </row>
    <row r="340" spans="1:52" s="144" customFormat="1" ht="14.25" customHeight="1" x14ac:dyDescent="0.2">
      <c r="A340" s="83"/>
      <c r="B340" s="208">
        <f t="shared" si="8"/>
        <v>289</v>
      </c>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226"/>
      <c r="AA340" s="145"/>
      <c r="AB340" s="208">
        <f t="shared" si="9"/>
        <v>289</v>
      </c>
      <c r="AC340" s="178"/>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c r="AX340" s="178"/>
      <c r="AY340" s="178"/>
      <c r="AZ340" s="226"/>
    </row>
    <row r="341" spans="1:52" s="144" customFormat="1" ht="14.25" customHeight="1" x14ac:dyDescent="0.2">
      <c r="A341" s="83"/>
      <c r="B341" s="208">
        <f t="shared" si="8"/>
        <v>290</v>
      </c>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226"/>
      <c r="AA341" s="145"/>
      <c r="AB341" s="208">
        <f t="shared" si="9"/>
        <v>290</v>
      </c>
      <c r="AC341" s="178"/>
      <c r="AD341" s="178"/>
      <c r="AE341" s="178"/>
      <c r="AF341" s="178"/>
      <c r="AG341" s="178"/>
      <c r="AH341" s="178"/>
      <c r="AI341" s="178"/>
      <c r="AJ341" s="178"/>
      <c r="AK341" s="178"/>
      <c r="AL341" s="178"/>
      <c r="AM341" s="178"/>
      <c r="AN341" s="178"/>
      <c r="AO341" s="178"/>
      <c r="AP341" s="178"/>
      <c r="AQ341" s="178"/>
      <c r="AR341" s="178"/>
      <c r="AS341" s="178"/>
      <c r="AT341" s="178"/>
      <c r="AU341" s="178"/>
      <c r="AV341" s="178"/>
      <c r="AW341" s="178"/>
      <c r="AX341" s="178"/>
      <c r="AY341" s="178"/>
      <c r="AZ341" s="226"/>
    </row>
    <row r="342" spans="1:52" s="144" customFormat="1" ht="14.25" customHeight="1" x14ac:dyDescent="0.2">
      <c r="A342" s="83"/>
      <c r="B342" s="208">
        <f t="shared" si="8"/>
        <v>291</v>
      </c>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226"/>
      <c r="AA342" s="145"/>
      <c r="AB342" s="208">
        <f t="shared" si="9"/>
        <v>291</v>
      </c>
      <c r="AC342" s="178"/>
      <c r="AD342" s="178"/>
      <c r="AE342" s="178"/>
      <c r="AF342" s="178"/>
      <c r="AG342" s="178"/>
      <c r="AH342" s="178"/>
      <c r="AI342" s="178"/>
      <c r="AJ342" s="178"/>
      <c r="AK342" s="178"/>
      <c r="AL342" s="178"/>
      <c r="AM342" s="178"/>
      <c r="AN342" s="178"/>
      <c r="AO342" s="178"/>
      <c r="AP342" s="178"/>
      <c r="AQ342" s="178"/>
      <c r="AR342" s="178"/>
      <c r="AS342" s="178"/>
      <c r="AT342" s="178"/>
      <c r="AU342" s="178"/>
      <c r="AV342" s="178"/>
      <c r="AW342" s="178"/>
      <c r="AX342" s="178"/>
      <c r="AY342" s="178"/>
      <c r="AZ342" s="226"/>
    </row>
    <row r="343" spans="1:52" s="144" customFormat="1" ht="14.25" customHeight="1" x14ac:dyDescent="0.2">
      <c r="A343" s="83"/>
      <c r="B343" s="208">
        <f t="shared" si="8"/>
        <v>292</v>
      </c>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226"/>
      <c r="AA343" s="145"/>
      <c r="AB343" s="208">
        <f t="shared" si="9"/>
        <v>292</v>
      </c>
      <c r="AC343" s="178"/>
      <c r="AD343" s="178"/>
      <c r="AE343" s="178"/>
      <c r="AF343" s="178"/>
      <c r="AG343" s="178"/>
      <c r="AH343" s="178"/>
      <c r="AI343" s="178"/>
      <c r="AJ343" s="178"/>
      <c r="AK343" s="178"/>
      <c r="AL343" s="178"/>
      <c r="AM343" s="178"/>
      <c r="AN343" s="178"/>
      <c r="AO343" s="178"/>
      <c r="AP343" s="178"/>
      <c r="AQ343" s="178"/>
      <c r="AR343" s="178"/>
      <c r="AS343" s="178"/>
      <c r="AT343" s="178"/>
      <c r="AU343" s="178"/>
      <c r="AV343" s="178"/>
      <c r="AW343" s="178"/>
      <c r="AX343" s="178"/>
      <c r="AY343" s="178"/>
      <c r="AZ343" s="226"/>
    </row>
    <row r="344" spans="1:52" s="144" customFormat="1" ht="14.25" customHeight="1" x14ac:dyDescent="0.2">
      <c r="A344" s="83"/>
      <c r="B344" s="208">
        <f t="shared" si="8"/>
        <v>293</v>
      </c>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226"/>
      <c r="AA344" s="145"/>
      <c r="AB344" s="208">
        <f t="shared" si="9"/>
        <v>293</v>
      </c>
      <c r="AC344" s="178"/>
      <c r="AD344" s="178"/>
      <c r="AE344" s="178"/>
      <c r="AF344" s="178"/>
      <c r="AG344" s="178"/>
      <c r="AH344" s="178"/>
      <c r="AI344" s="178"/>
      <c r="AJ344" s="178"/>
      <c r="AK344" s="178"/>
      <c r="AL344" s="178"/>
      <c r="AM344" s="178"/>
      <c r="AN344" s="178"/>
      <c r="AO344" s="178"/>
      <c r="AP344" s="178"/>
      <c r="AQ344" s="178"/>
      <c r="AR344" s="178"/>
      <c r="AS344" s="178"/>
      <c r="AT344" s="178"/>
      <c r="AU344" s="178"/>
      <c r="AV344" s="178"/>
      <c r="AW344" s="178"/>
      <c r="AX344" s="178"/>
      <c r="AY344" s="178"/>
      <c r="AZ344" s="226"/>
    </row>
    <row r="345" spans="1:52" s="144" customFormat="1" ht="14.25" customHeight="1" x14ac:dyDescent="0.2">
      <c r="A345" s="83"/>
      <c r="B345" s="208">
        <f t="shared" si="8"/>
        <v>294</v>
      </c>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226"/>
      <c r="AA345" s="145"/>
      <c r="AB345" s="208">
        <f t="shared" si="9"/>
        <v>294</v>
      </c>
      <c r="AC345" s="178"/>
      <c r="AD345" s="178"/>
      <c r="AE345" s="178"/>
      <c r="AF345" s="178"/>
      <c r="AG345" s="178"/>
      <c r="AH345" s="178"/>
      <c r="AI345" s="178"/>
      <c r="AJ345" s="178"/>
      <c r="AK345" s="178"/>
      <c r="AL345" s="178"/>
      <c r="AM345" s="178"/>
      <c r="AN345" s="178"/>
      <c r="AO345" s="178"/>
      <c r="AP345" s="178"/>
      <c r="AQ345" s="178"/>
      <c r="AR345" s="178"/>
      <c r="AS345" s="178"/>
      <c r="AT345" s="178"/>
      <c r="AU345" s="178"/>
      <c r="AV345" s="178"/>
      <c r="AW345" s="178"/>
      <c r="AX345" s="178"/>
      <c r="AY345" s="178"/>
      <c r="AZ345" s="226"/>
    </row>
    <row r="346" spans="1:52" s="144" customFormat="1" ht="14.25" customHeight="1" x14ac:dyDescent="0.2">
      <c r="A346" s="83"/>
      <c r="B346" s="208">
        <f t="shared" si="8"/>
        <v>295</v>
      </c>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226"/>
      <c r="AA346" s="145"/>
      <c r="AB346" s="208">
        <f t="shared" si="9"/>
        <v>295</v>
      </c>
      <c r="AC346" s="178"/>
      <c r="AD346" s="178"/>
      <c r="AE346" s="178"/>
      <c r="AF346" s="178"/>
      <c r="AG346" s="178"/>
      <c r="AH346" s="178"/>
      <c r="AI346" s="178"/>
      <c r="AJ346" s="178"/>
      <c r="AK346" s="178"/>
      <c r="AL346" s="178"/>
      <c r="AM346" s="178"/>
      <c r="AN346" s="178"/>
      <c r="AO346" s="178"/>
      <c r="AP346" s="178"/>
      <c r="AQ346" s="178"/>
      <c r="AR346" s="178"/>
      <c r="AS346" s="178"/>
      <c r="AT346" s="178"/>
      <c r="AU346" s="178"/>
      <c r="AV346" s="178"/>
      <c r="AW346" s="178"/>
      <c r="AX346" s="178"/>
      <c r="AY346" s="178"/>
      <c r="AZ346" s="226"/>
    </row>
    <row r="347" spans="1:52" s="144" customFormat="1" ht="14.25" customHeight="1" x14ac:dyDescent="0.2">
      <c r="A347" s="83"/>
      <c r="B347" s="208">
        <f t="shared" si="8"/>
        <v>296</v>
      </c>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226"/>
      <c r="AA347" s="145"/>
      <c r="AB347" s="208">
        <f t="shared" si="9"/>
        <v>296</v>
      </c>
      <c r="AC347" s="178"/>
      <c r="AD347" s="178"/>
      <c r="AE347" s="178"/>
      <c r="AF347" s="178"/>
      <c r="AG347" s="178"/>
      <c r="AH347" s="178"/>
      <c r="AI347" s="178"/>
      <c r="AJ347" s="178"/>
      <c r="AK347" s="178"/>
      <c r="AL347" s="178"/>
      <c r="AM347" s="178"/>
      <c r="AN347" s="178"/>
      <c r="AO347" s="178"/>
      <c r="AP347" s="178"/>
      <c r="AQ347" s="178"/>
      <c r="AR347" s="178"/>
      <c r="AS347" s="178"/>
      <c r="AT347" s="178"/>
      <c r="AU347" s="178"/>
      <c r="AV347" s="178"/>
      <c r="AW347" s="178"/>
      <c r="AX347" s="178"/>
      <c r="AY347" s="178"/>
      <c r="AZ347" s="226"/>
    </row>
    <row r="348" spans="1:52" s="144" customFormat="1" ht="14.25" customHeight="1" x14ac:dyDescent="0.2">
      <c r="A348" s="83"/>
      <c r="B348" s="208">
        <f t="shared" si="8"/>
        <v>297</v>
      </c>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226"/>
      <c r="AA348" s="145"/>
      <c r="AB348" s="208">
        <f t="shared" si="9"/>
        <v>297</v>
      </c>
      <c r="AC348" s="178"/>
      <c r="AD348" s="178"/>
      <c r="AE348" s="178"/>
      <c r="AF348" s="178"/>
      <c r="AG348" s="178"/>
      <c r="AH348" s="178"/>
      <c r="AI348" s="178"/>
      <c r="AJ348" s="178"/>
      <c r="AK348" s="178"/>
      <c r="AL348" s="178"/>
      <c r="AM348" s="178"/>
      <c r="AN348" s="178"/>
      <c r="AO348" s="178"/>
      <c r="AP348" s="178"/>
      <c r="AQ348" s="178"/>
      <c r="AR348" s="178"/>
      <c r="AS348" s="178"/>
      <c r="AT348" s="178"/>
      <c r="AU348" s="178"/>
      <c r="AV348" s="178"/>
      <c r="AW348" s="178"/>
      <c r="AX348" s="178"/>
      <c r="AY348" s="178"/>
      <c r="AZ348" s="226"/>
    </row>
    <row r="349" spans="1:52" s="144" customFormat="1" ht="14.25" customHeight="1" x14ac:dyDescent="0.2">
      <c r="A349" s="83"/>
      <c r="B349" s="208">
        <f t="shared" si="8"/>
        <v>298</v>
      </c>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226"/>
      <c r="AA349" s="145"/>
      <c r="AB349" s="208">
        <f t="shared" si="9"/>
        <v>298</v>
      </c>
      <c r="AC349" s="178"/>
      <c r="AD349" s="178"/>
      <c r="AE349" s="178"/>
      <c r="AF349" s="178"/>
      <c r="AG349" s="178"/>
      <c r="AH349" s="178"/>
      <c r="AI349" s="178"/>
      <c r="AJ349" s="178"/>
      <c r="AK349" s="178"/>
      <c r="AL349" s="178"/>
      <c r="AM349" s="178"/>
      <c r="AN349" s="178"/>
      <c r="AO349" s="178"/>
      <c r="AP349" s="178"/>
      <c r="AQ349" s="178"/>
      <c r="AR349" s="178"/>
      <c r="AS349" s="178"/>
      <c r="AT349" s="178"/>
      <c r="AU349" s="178"/>
      <c r="AV349" s="178"/>
      <c r="AW349" s="178"/>
      <c r="AX349" s="178"/>
      <c r="AY349" s="178"/>
      <c r="AZ349" s="226"/>
    </row>
    <row r="350" spans="1:52" s="144" customFormat="1" ht="14.25" customHeight="1" x14ac:dyDescent="0.2">
      <c r="A350" s="83"/>
      <c r="B350" s="208">
        <f t="shared" si="8"/>
        <v>299</v>
      </c>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226"/>
      <c r="AA350" s="145"/>
      <c r="AB350" s="208">
        <f t="shared" si="9"/>
        <v>299</v>
      </c>
      <c r="AC350" s="178"/>
      <c r="AD350" s="178"/>
      <c r="AE350" s="178"/>
      <c r="AF350" s="178"/>
      <c r="AG350" s="178"/>
      <c r="AH350" s="178"/>
      <c r="AI350" s="178"/>
      <c r="AJ350" s="178"/>
      <c r="AK350" s="178"/>
      <c r="AL350" s="178"/>
      <c r="AM350" s="178"/>
      <c r="AN350" s="178"/>
      <c r="AO350" s="178"/>
      <c r="AP350" s="178"/>
      <c r="AQ350" s="178"/>
      <c r="AR350" s="178"/>
      <c r="AS350" s="178"/>
      <c r="AT350" s="178"/>
      <c r="AU350" s="178"/>
      <c r="AV350" s="178"/>
      <c r="AW350" s="178"/>
      <c r="AX350" s="178"/>
      <c r="AY350" s="178"/>
      <c r="AZ350" s="226"/>
    </row>
    <row r="351" spans="1:52" s="144" customFormat="1" ht="14.25" customHeight="1" x14ac:dyDescent="0.2">
      <c r="A351" s="83"/>
      <c r="B351" s="208">
        <f t="shared" si="8"/>
        <v>300</v>
      </c>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226"/>
      <c r="AA351" s="145"/>
      <c r="AB351" s="208">
        <f t="shared" si="9"/>
        <v>300</v>
      </c>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8"/>
      <c r="AY351" s="178"/>
      <c r="AZ351" s="226"/>
    </row>
    <row r="352" spans="1:52" s="144" customFormat="1" ht="14.25" customHeight="1" x14ac:dyDescent="0.2">
      <c r="A352" s="83"/>
      <c r="B352" s="208">
        <f t="shared" si="8"/>
        <v>301</v>
      </c>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226"/>
      <c r="AA352" s="145"/>
      <c r="AB352" s="208">
        <f t="shared" si="9"/>
        <v>301</v>
      </c>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8"/>
      <c r="AY352" s="178"/>
      <c r="AZ352" s="226"/>
    </row>
    <row r="353" spans="1:52" s="144" customFormat="1" ht="14.25" customHeight="1" x14ac:dyDescent="0.2">
      <c r="A353" s="83"/>
      <c r="B353" s="208">
        <f t="shared" si="8"/>
        <v>302</v>
      </c>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226"/>
      <c r="AA353" s="145"/>
      <c r="AB353" s="208">
        <f t="shared" si="9"/>
        <v>302</v>
      </c>
      <c r="AC353" s="178"/>
      <c r="AD353" s="178"/>
      <c r="AE353" s="178"/>
      <c r="AF353" s="178"/>
      <c r="AG353" s="178"/>
      <c r="AH353" s="178"/>
      <c r="AI353" s="178"/>
      <c r="AJ353" s="178"/>
      <c r="AK353" s="178"/>
      <c r="AL353" s="178"/>
      <c r="AM353" s="178"/>
      <c r="AN353" s="178"/>
      <c r="AO353" s="178"/>
      <c r="AP353" s="178"/>
      <c r="AQ353" s="178"/>
      <c r="AR353" s="178"/>
      <c r="AS353" s="178"/>
      <c r="AT353" s="178"/>
      <c r="AU353" s="178"/>
      <c r="AV353" s="178"/>
      <c r="AW353" s="178"/>
      <c r="AX353" s="178"/>
      <c r="AY353" s="178"/>
      <c r="AZ353" s="226"/>
    </row>
    <row r="354" spans="1:52" s="144" customFormat="1" ht="14.25" customHeight="1" x14ac:dyDescent="0.2">
      <c r="A354" s="83"/>
      <c r="B354" s="208">
        <f t="shared" si="8"/>
        <v>303</v>
      </c>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226"/>
      <c r="AA354" s="145"/>
      <c r="AB354" s="208">
        <f t="shared" si="9"/>
        <v>303</v>
      </c>
      <c r="AC354" s="178"/>
      <c r="AD354" s="178"/>
      <c r="AE354" s="178"/>
      <c r="AF354" s="178"/>
      <c r="AG354" s="178"/>
      <c r="AH354" s="178"/>
      <c r="AI354" s="178"/>
      <c r="AJ354" s="178"/>
      <c r="AK354" s="178"/>
      <c r="AL354" s="178"/>
      <c r="AM354" s="178"/>
      <c r="AN354" s="178"/>
      <c r="AO354" s="178"/>
      <c r="AP354" s="178"/>
      <c r="AQ354" s="178"/>
      <c r="AR354" s="178"/>
      <c r="AS354" s="178"/>
      <c r="AT354" s="178"/>
      <c r="AU354" s="178"/>
      <c r="AV354" s="178"/>
      <c r="AW354" s="178"/>
      <c r="AX354" s="178"/>
      <c r="AY354" s="178"/>
      <c r="AZ354" s="226"/>
    </row>
    <row r="355" spans="1:52" s="144" customFormat="1" ht="14.25" customHeight="1" x14ac:dyDescent="0.2">
      <c r="A355" s="83"/>
      <c r="B355" s="208">
        <f t="shared" si="8"/>
        <v>304</v>
      </c>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226"/>
      <c r="AA355" s="145"/>
      <c r="AB355" s="208">
        <f t="shared" si="9"/>
        <v>304</v>
      </c>
      <c r="AC355" s="178"/>
      <c r="AD355" s="178"/>
      <c r="AE355" s="178"/>
      <c r="AF355" s="178"/>
      <c r="AG355" s="178"/>
      <c r="AH355" s="178"/>
      <c r="AI355" s="178"/>
      <c r="AJ355" s="178"/>
      <c r="AK355" s="178"/>
      <c r="AL355" s="178"/>
      <c r="AM355" s="178"/>
      <c r="AN355" s="178"/>
      <c r="AO355" s="178"/>
      <c r="AP355" s="178"/>
      <c r="AQ355" s="178"/>
      <c r="AR355" s="178"/>
      <c r="AS355" s="178"/>
      <c r="AT355" s="178"/>
      <c r="AU355" s="178"/>
      <c r="AV355" s="178"/>
      <c r="AW355" s="178"/>
      <c r="AX355" s="178"/>
      <c r="AY355" s="178"/>
      <c r="AZ355" s="226"/>
    </row>
    <row r="356" spans="1:52" s="144" customFormat="1" ht="14.25" customHeight="1" x14ac:dyDescent="0.2">
      <c r="A356" s="83"/>
      <c r="B356" s="208">
        <f t="shared" si="8"/>
        <v>305</v>
      </c>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226"/>
      <c r="AA356" s="145"/>
      <c r="AB356" s="208">
        <f t="shared" si="9"/>
        <v>305</v>
      </c>
      <c r="AC356" s="178"/>
      <c r="AD356" s="178"/>
      <c r="AE356" s="178"/>
      <c r="AF356" s="178"/>
      <c r="AG356" s="178"/>
      <c r="AH356" s="178"/>
      <c r="AI356" s="178"/>
      <c r="AJ356" s="178"/>
      <c r="AK356" s="178"/>
      <c r="AL356" s="178"/>
      <c r="AM356" s="178"/>
      <c r="AN356" s="178"/>
      <c r="AO356" s="178"/>
      <c r="AP356" s="178"/>
      <c r="AQ356" s="178"/>
      <c r="AR356" s="178"/>
      <c r="AS356" s="178"/>
      <c r="AT356" s="178"/>
      <c r="AU356" s="178"/>
      <c r="AV356" s="178"/>
      <c r="AW356" s="178"/>
      <c r="AX356" s="178"/>
      <c r="AY356" s="178"/>
      <c r="AZ356" s="226"/>
    </row>
    <row r="357" spans="1:52" s="144" customFormat="1" ht="14.25" customHeight="1" x14ac:dyDescent="0.2">
      <c r="A357" s="83"/>
      <c r="B357" s="208">
        <f t="shared" si="8"/>
        <v>306</v>
      </c>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226"/>
      <c r="AA357" s="145"/>
      <c r="AB357" s="208">
        <f t="shared" si="9"/>
        <v>306</v>
      </c>
      <c r="AC357" s="178"/>
      <c r="AD357" s="178"/>
      <c r="AE357" s="178"/>
      <c r="AF357" s="178"/>
      <c r="AG357" s="178"/>
      <c r="AH357" s="178"/>
      <c r="AI357" s="178"/>
      <c r="AJ357" s="178"/>
      <c r="AK357" s="178"/>
      <c r="AL357" s="178"/>
      <c r="AM357" s="178"/>
      <c r="AN357" s="178"/>
      <c r="AO357" s="178"/>
      <c r="AP357" s="178"/>
      <c r="AQ357" s="178"/>
      <c r="AR357" s="178"/>
      <c r="AS357" s="178"/>
      <c r="AT357" s="178"/>
      <c r="AU357" s="178"/>
      <c r="AV357" s="178"/>
      <c r="AW357" s="178"/>
      <c r="AX357" s="178"/>
      <c r="AY357" s="178"/>
      <c r="AZ357" s="226"/>
    </row>
    <row r="358" spans="1:52" s="144" customFormat="1" ht="14.25" customHeight="1" x14ac:dyDescent="0.2">
      <c r="A358" s="83"/>
      <c r="B358" s="208">
        <f t="shared" si="8"/>
        <v>307</v>
      </c>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226"/>
      <c r="AA358" s="145"/>
      <c r="AB358" s="208">
        <f t="shared" si="9"/>
        <v>307</v>
      </c>
      <c r="AC358" s="178"/>
      <c r="AD358" s="178"/>
      <c r="AE358" s="178"/>
      <c r="AF358" s="178"/>
      <c r="AG358" s="178"/>
      <c r="AH358" s="178"/>
      <c r="AI358" s="178"/>
      <c r="AJ358" s="178"/>
      <c r="AK358" s="178"/>
      <c r="AL358" s="178"/>
      <c r="AM358" s="178"/>
      <c r="AN358" s="178"/>
      <c r="AO358" s="178"/>
      <c r="AP358" s="178"/>
      <c r="AQ358" s="178"/>
      <c r="AR358" s="178"/>
      <c r="AS358" s="178"/>
      <c r="AT358" s="178"/>
      <c r="AU358" s="178"/>
      <c r="AV358" s="178"/>
      <c r="AW358" s="178"/>
      <c r="AX358" s="178"/>
      <c r="AY358" s="178"/>
      <c r="AZ358" s="226"/>
    </row>
    <row r="359" spans="1:52" s="144" customFormat="1" ht="14.25" customHeight="1" x14ac:dyDescent="0.2">
      <c r="A359" s="83"/>
      <c r="B359" s="208">
        <f t="shared" si="8"/>
        <v>308</v>
      </c>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226"/>
      <c r="AA359" s="145"/>
      <c r="AB359" s="208">
        <f t="shared" si="9"/>
        <v>308</v>
      </c>
      <c r="AC359" s="178"/>
      <c r="AD359" s="178"/>
      <c r="AE359" s="178"/>
      <c r="AF359" s="178"/>
      <c r="AG359" s="178"/>
      <c r="AH359" s="178"/>
      <c r="AI359" s="178"/>
      <c r="AJ359" s="178"/>
      <c r="AK359" s="178"/>
      <c r="AL359" s="178"/>
      <c r="AM359" s="178"/>
      <c r="AN359" s="178"/>
      <c r="AO359" s="178"/>
      <c r="AP359" s="178"/>
      <c r="AQ359" s="178"/>
      <c r="AR359" s="178"/>
      <c r="AS359" s="178"/>
      <c r="AT359" s="178"/>
      <c r="AU359" s="178"/>
      <c r="AV359" s="178"/>
      <c r="AW359" s="178"/>
      <c r="AX359" s="178"/>
      <c r="AY359" s="178"/>
      <c r="AZ359" s="226"/>
    </row>
    <row r="360" spans="1:52" s="144" customFormat="1" ht="14.25" customHeight="1" x14ac:dyDescent="0.2">
      <c r="A360" s="83"/>
      <c r="B360" s="208">
        <f t="shared" si="8"/>
        <v>309</v>
      </c>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226"/>
      <c r="AA360" s="145"/>
      <c r="AB360" s="208">
        <f t="shared" si="9"/>
        <v>309</v>
      </c>
      <c r="AC360" s="178"/>
      <c r="AD360" s="178"/>
      <c r="AE360" s="178"/>
      <c r="AF360" s="178"/>
      <c r="AG360" s="178"/>
      <c r="AH360" s="178"/>
      <c r="AI360" s="178"/>
      <c r="AJ360" s="178"/>
      <c r="AK360" s="178"/>
      <c r="AL360" s="178"/>
      <c r="AM360" s="178"/>
      <c r="AN360" s="178"/>
      <c r="AO360" s="178"/>
      <c r="AP360" s="178"/>
      <c r="AQ360" s="178"/>
      <c r="AR360" s="178"/>
      <c r="AS360" s="178"/>
      <c r="AT360" s="178"/>
      <c r="AU360" s="178"/>
      <c r="AV360" s="178"/>
      <c r="AW360" s="178"/>
      <c r="AX360" s="178"/>
      <c r="AY360" s="178"/>
      <c r="AZ360" s="226"/>
    </row>
    <row r="361" spans="1:52" s="144" customFormat="1" ht="14.25" customHeight="1" x14ac:dyDescent="0.2">
      <c r="A361" s="83"/>
      <c r="B361" s="208">
        <f t="shared" si="8"/>
        <v>310</v>
      </c>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226"/>
      <c r="AA361" s="145"/>
      <c r="AB361" s="208">
        <f t="shared" si="9"/>
        <v>310</v>
      </c>
      <c r="AC361" s="178"/>
      <c r="AD361" s="178"/>
      <c r="AE361" s="178"/>
      <c r="AF361" s="178"/>
      <c r="AG361" s="178"/>
      <c r="AH361" s="178"/>
      <c r="AI361" s="178"/>
      <c r="AJ361" s="178"/>
      <c r="AK361" s="178"/>
      <c r="AL361" s="178"/>
      <c r="AM361" s="178"/>
      <c r="AN361" s="178"/>
      <c r="AO361" s="178"/>
      <c r="AP361" s="178"/>
      <c r="AQ361" s="178"/>
      <c r="AR361" s="178"/>
      <c r="AS361" s="178"/>
      <c r="AT361" s="178"/>
      <c r="AU361" s="178"/>
      <c r="AV361" s="178"/>
      <c r="AW361" s="178"/>
      <c r="AX361" s="178"/>
      <c r="AY361" s="178"/>
      <c r="AZ361" s="226"/>
    </row>
    <row r="362" spans="1:52" s="144" customFormat="1" ht="14.25" customHeight="1" x14ac:dyDescent="0.2">
      <c r="A362" s="83"/>
      <c r="B362" s="208">
        <f t="shared" si="8"/>
        <v>311</v>
      </c>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226"/>
      <c r="AA362" s="145"/>
      <c r="AB362" s="208">
        <f t="shared" si="9"/>
        <v>311</v>
      </c>
      <c r="AC362" s="178"/>
      <c r="AD362" s="178"/>
      <c r="AE362" s="178"/>
      <c r="AF362" s="178"/>
      <c r="AG362" s="178"/>
      <c r="AH362" s="178"/>
      <c r="AI362" s="178"/>
      <c r="AJ362" s="178"/>
      <c r="AK362" s="178"/>
      <c r="AL362" s="178"/>
      <c r="AM362" s="178"/>
      <c r="AN362" s="178"/>
      <c r="AO362" s="178"/>
      <c r="AP362" s="178"/>
      <c r="AQ362" s="178"/>
      <c r="AR362" s="178"/>
      <c r="AS362" s="178"/>
      <c r="AT362" s="178"/>
      <c r="AU362" s="178"/>
      <c r="AV362" s="178"/>
      <c r="AW362" s="178"/>
      <c r="AX362" s="178"/>
      <c r="AY362" s="178"/>
      <c r="AZ362" s="226"/>
    </row>
    <row r="363" spans="1:52" s="144" customFormat="1" ht="14.25" customHeight="1" x14ac:dyDescent="0.2">
      <c r="A363" s="83"/>
      <c r="B363" s="208">
        <f t="shared" si="8"/>
        <v>312</v>
      </c>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226"/>
      <c r="AA363" s="145"/>
      <c r="AB363" s="208">
        <f t="shared" si="9"/>
        <v>312</v>
      </c>
      <c r="AC363" s="178"/>
      <c r="AD363" s="178"/>
      <c r="AE363" s="178"/>
      <c r="AF363" s="178"/>
      <c r="AG363" s="178"/>
      <c r="AH363" s="178"/>
      <c r="AI363" s="178"/>
      <c r="AJ363" s="178"/>
      <c r="AK363" s="178"/>
      <c r="AL363" s="178"/>
      <c r="AM363" s="178"/>
      <c r="AN363" s="178"/>
      <c r="AO363" s="178"/>
      <c r="AP363" s="178"/>
      <c r="AQ363" s="178"/>
      <c r="AR363" s="178"/>
      <c r="AS363" s="178"/>
      <c r="AT363" s="178"/>
      <c r="AU363" s="178"/>
      <c r="AV363" s="178"/>
      <c r="AW363" s="178"/>
      <c r="AX363" s="178"/>
      <c r="AY363" s="178"/>
      <c r="AZ363" s="226"/>
    </row>
    <row r="364" spans="1:52" s="144" customFormat="1" ht="14.25" customHeight="1" x14ac:dyDescent="0.2">
      <c r="A364" s="83"/>
      <c r="B364" s="208">
        <f t="shared" si="8"/>
        <v>313</v>
      </c>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226"/>
      <c r="AA364" s="145"/>
      <c r="AB364" s="208">
        <f t="shared" si="9"/>
        <v>313</v>
      </c>
      <c r="AC364" s="178"/>
      <c r="AD364" s="178"/>
      <c r="AE364" s="178"/>
      <c r="AF364" s="178"/>
      <c r="AG364" s="178"/>
      <c r="AH364" s="178"/>
      <c r="AI364" s="178"/>
      <c r="AJ364" s="178"/>
      <c r="AK364" s="178"/>
      <c r="AL364" s="178"/>
      <c r="AM364" s="178"/>
      <c r="AN364" s="178"/>
      <c r="AO364" s="178"/>
      <c r="AP364" s="178"/>
      <c r="AQ364" s="178"/>
      <c r="AR364" s="178"/>
      <c r="AS364" s="178"/>
      <c r="AT364" s="178"/>
      <c r="AU364" s="178"/>
      <c r="AV364" s="178"/>
      <c r="AW364" s="178"/>
      <c r="AX364" s="178"/>
      <c r="AY364" s="178"/>
      <c r="AZ364" s="226"/>
    </row>
    <row r="365" spans="1:52" s="144" customFormat="1" ht="14.25" customHeight="1" x14ac:dyDescent="0.2">
      <c r="A365" s="83"/>
      <c r="B365" s="208">
        <f t="shared" si="8"/>
        <v>314</v>
      </c>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226"/>
      <c r="AA365" s="145"/>
      <c r="AB365" s="208">
        <f t="shared" si="9"/>
        <v>314</v>
      </c>
      <c r="AC365" s="178"/>
      <c r="AD365" s="178"/>
      <c r="AE365" s="178"/>
      <c r="AF365" s="178"/>
      <c r="AG365" s="178"/>
      <c r="AH365" s="178"/>
      <c r="AI365" s="178"/>
      <c r="AJ365" s="178"/>
      <c r="AK365" s="178"/>
      <c r="AL365" s="178"/>
      <c r="AM365" s="178"/>
      <c r="AN365" s="178"/>
      <c r="AO365" s="178"/>
      <c r="AP365" s="178"/>
      <c r="AQ365" s="178"/>
      <c r="AR365" s="178"/>
      <c r="AS365" s="178"/>
      <c r="AT365" s="178"/>
      <c r="AU365" s="178"/>
      <c r="AV365" s="178"/>
      <c r="AW365" s="178"/>
      <c r="AX365" s="178"/>
      <c r="AY365" s="178"/>
      <c r="AZ365" s="226"/>
    </row>
    <row r="366" spans="1:52" s="144" customFormat="1" ht="14.25" customHeight="1" x14ac:dyDescent="0.2">
      <c r="A366" s="83"/>
      <c r="B366" s="208">
        <f t="shared" si="8"/>
        <v>315</v>
      </c>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226"/>
      <c r="AA366" s="145"/>
      <c r="AB366" s="208">
        <f t="shared" si="9"/>
        <v>315</v>
      </c>
      <c r="AC366" s="178"/>
      <c r="AD366" s="178"/>
      <c r="AE366" s="178"/>
      <c r="AF366" s="178"/>
      <c r="AG366" s="178"/>
      <c r="AH366" s="178"/>
      <c r="AI366" s="178"/>
      <c r="AJ366" s="178"/>
      <c r="AK366" s="178"/>
      <c r="AL366" s="178"/>
      <c r="AM366" s="178"/>
      <c r="AN366" s="178"/>
      <c r="AO366" s="178"/>
      <c r="AP366" s="178"/>
      <c r="AQ366" s="178"/>
      <c r="AR366" s="178"/>
      <c r="AS366" s="178"/>
      <c r="AT366" s="178"/>
      <c r="AU366" s="178"/>
      <c r="AV366" s="178"/>
      <c r="AW366" s="178"/>
      <c r="AX366" s="178"/>
      <c r="AY366" s="178"/>
      <c r="AZ366" s="226"/>
    </row>
    <row r="367" spans="1:52" s="144" customFormat="1" ht="14.25" customHeight="1" x14ac:dyDescent="0.2">
      <c r="A367" s="83"/>
      <c r="B367" s="208">
        <f t="shared" si="8"/>
        <v>316</v>
      </c>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226"/>
      <c r="AA367" s="145"/>
      <c r="AB367" s="208">
        <f t="shared" si="9"/>
        <v>316</v>
      </c>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8"/>
      <c r="AY367" s="178"/>
      <c r="AZ367" s="226"/>
    </row>
    <row r="368" spans="1:52" s="144" customFormat="1" ht="14.25" customHeight="1" x14ac:dyDescent="0.2">
      <c r="A368" s="83"/>
      <c r="B368" s="208">
        <f t="shared" si="8"/>
        <v>317</v>
      </c>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226"/>
      <c r="AA368" s="145"/>
      <c r="AB368" s="208">
        <f t="shared" si="9"/>
        <v>317</v>
      </c>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8"/>
      <c r="AY368" s="178"/>
      <c r="AZ368" s="226"/>
    </row>
    <row r="369" spans="1:52" s="144" customFormat="1" ht="14.25" customHeight="1" x14ac:dyDescent="0.2">
      <c r="A369" s="83"/>
      <c r="B369" s="208">
        <f t="shared" si="8"/>
        <v>318</v>
      </c>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226"/>
      <c r="AA369" s="145"/>
      <c r="AB369" s="208">
        <f t="shared" si="9"/>
        <v>318</v>
      </c>
      <c r="AC369" s="178"/>
      <c r="AD369" s="178"/>
      <c r="AE369" s="178"/>
      <c r="AF369" s="178"/>
      <c r="AG369" s="178"/>
      <c r="AH369" s="178"/>
      <c r="AI369" s="178"/>
      <c r="AJ369" s="178"/>
      <c r="AK369" s="178"/>
      <c r="AL369" s="178"/>
      <c r="AM369" s="178"/>
      <c r="AN369" s="178"/>
      <c r="AO369" s="178"/>
      <c r="AP369" s="178"/>
      <c r="AQ369" s="178"/>
      <c r="AR369" s="178"/>
      <c r="AS369" s="178"/>
      <c r="AT369" s="178"/>
      <c r="AU369" s="178"/>
      <c r="AV369" s="178"/>
      <c r="AW369" s="178"/>
      <c r="AX369" s="178"/>
      <c r="AY369" s="178"/>
      <c r="AZ369" s="226"/>
    </row>
    <row r="370" spans="1:52" s="144" customFormat="1" ht="14.25" customHeight="1" x14ac:dyDescent="0.2">
      <c r="A370" s="83"/>
      <c r="B370" s="208">
        <f t="shared" si="8"/>
        <v>319</v>
      </c>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226"/>
      <c r="AA370" s="145"/>
      <c r="AB370" s="208">
        <f t="shared" si="9"/>
        <v>319</v>
      </c>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8"/>
      <c r="AY370" s="178"/>
      <c r="AZ370" s="226"/>
    </row>
    <row r="371" spans="1:52" s="144" customFormat="1" ht="14.25" customHeight="1" x14ac:dyDescent="0.2">
      <c r="A371" s="83"/>
      <c r="B371" s="208">
        <f t="shared" si="8"/>
        <v>320</v>
      </c>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226"/>
      <c r="AA371" s="145"/>
      <c r="AB371" s="208">
        <f t="shared" si="9"/>
        <v>320</v>
      </c>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8"/>
      <c r="AY371" s="178"/>
      <c r="AZ371" s="226"/>
    </row>
    <row r="372" spans="1:52" s="144" customFormat="1" ht="14.25" customHeight="1" x14ac:dyDescent="0.2">
      <c r="A372" s="83"/>
      <c r="B372" s="208">
        <f t="shared" si="8"/>
        <v>321</v>
      </c>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226"/>
      <c r="AA372" s="145"/>
      <c r="AB372" s="208">
        <f t="shared" si="9"/>
        <v>321</v>
      </c>
      <c r="AC372" s="178"/>
      <c r="AD372" s="178"/>
      <c r="AE372" s="178"/>
      <c r="AF372" s="178"/>
      <c r="AG372" s="178"/>
      <c r="AH372" s="178"/>
      <c r="AI372" s="178"/>
      <c r="AJ372" s="178"/>
      <c r="AK372" s="178"/>
      <c r="AL372" s="178"/>
      <c r="AM372" s="178"/>
      <c r="AN372" s="178"/>
      <c r="AO372" s="178"/>
      <c r="AP372" s="178"/>
      <c r="AQ372" s="178"/>
      <c r="AR372" s="178"/>
      <c r="AS372" s="178"/>
      <c r="AT372" s="178"/>
      <c r="AU372" s="178"/>
      <c r="AV372" s="178"/>
      <c r="AW372" s="178"/>
      <c r="AX372" s="178"/>
      <c r="AY372" s="178"/>
      <c r="AZ372" s="226"/>
    </row>
    <row r="373" spans="1:52" s="144" customFormat="1" ht="14.25" customHeight="1" x14ac:dyDescent="0.2">
      <c r="A373" s="83"/>
      <c r="B373" s="208">
        <f t="shared" si="8"/>
        <v>322</v>
      </c>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226"/>
      <c r="AA373" s="145"/>
      <c r="AB373" s="208">
        <f t="shared" si="9"/>
        <v>322</v>
      </c>
      <c r="AC373" s="178"/>
      <c r="AD373" s="178"/>
      <c r="AE373" s="178"/>
      <c r="AF373" s="178"/>
      <c r="AG373" s="178"/>
      <c r="AH373" s="178"/>
      <c r="AI373" s="178"/>
      <c r="AJ373" s="178"/>
      <c r="AK373" s="178"/>
      <c r="AL373" s="178"/>
      <c r="AM373" s="178"/>
      <c r="AN373" s="178"/>
      <c r="AO373" s="178"/>
      <c r="AP373" s="178"/>
      <c r="AQ373" s="178"/>
      <c r="AR373" s="178"/>
      <c r="AS373" s="178"/>
      <c r="AT373" s="178"/>
      <c r="AU373" s="178"/>
      <c r="AV373" s="178"/>
      <c r="AW373" s="178"/>
      <c r="AX373" s="178"/>
      <c r="AY373" s="178"/>
      <c r="AZ373" s="226"/>
    </row>
    <row r="374" spans="1:52" s="144" customFormat="1" ht="14.25" customHeight="1" x14ac:dyDescent="0.2">
      <c r="A374" s="83"/>
      <c r="B374" s="208">
        <f t="shared" ref="B374:B416" si="10">B373+1</f>
        <v>323</v>
      </c>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226"/>
      <c r="AA374" s="145"/>
      <c r="AB374" s="208">
        <f t="shared" ref="AB374:AB416" si="11">AB373+1</f>
        <v>323</v>
      </c>
      <c r="AC374" s="178"/>
      <c r="AD374" s="178"/>
      <c r="AE374" s="178"/>
      <c r="AF374" s="178"/>
      <c r="AG374" s="178"/>
      <c r="AH374" s="178"/>
      <c r="AI374" s="178"/>
      <c r="AJ374" s="178"/>
      <c r="AK374" s="178"/>
      <c r="AL374" s="178"/>
      <c r="AM374" s="178"/>
      <c r="AN374" s="178"/>
      <c r="AO374" s="178"/>
      <c r="AP374" s="178"/>
      <c r="AQ374" s="178"/>
      <c r="AR374" s="178"/>
      <c r="AS374" s="178"/>
      <c r="AT374" s="178"/>
      <c r="AU374" s="178"/>
      <c r="AV374" s="178"/>
      <c r="AW374" s="178"/>
      <c r="AX374" s="178"/>
      <c r="AY374" s="178"/>
      <c r="AZ374" s="226"/>
    </row>
    <row r="375" spans="1:52" s="144" customFormat="1" ht="14.25" customHeight="1" x14ac:dyDescent="0.2">
      <c r="A375" s="83"/>
      <c r="B375" s="208">
        <f t="shared" si="10"/>
        <v>324</v>
      </c>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226"/>
      <c r="AA375" s="145"/>
      <c r="AB375" s="208">
        <f t="shared" si="11"/>
        <v>324</v>
      </c>
      <c r="AC375" s="178"/>
      <c r="AD375" s="178"/>
      <c r="AE375" s="178"/>
      <c r="AF375" s="178"/>
      <c r="AG375" s="178"/>
      <c r="AH375" s="178"/>
      <c r="AI375" s="178"/>
      <c r="AJ375" s="178"/>
      <c r="AK375" s="178"/>
      <c r="AL375" s="178"/>
      <c r="AM375" s="178"/>
      <c r="AN375" s="178"/>
      <c r="AO375" s="178"/>
      <c r="AP375" s="178"/>
      <c r="AQ375" s="178"/>
      <c r="AR375" s="178"/>
      <c r="AS375" s="178"/>
      <c r="AT375" s="178"/>
      <c r="AU375" s="178"/>
      <c r="AV375" s="178"/>
      <c r="AW375" s="178"/>
      <c r="AX375" s="178"/>
      <c r="AY375" s="178"/>
      <c r="AZ375" s="226"/>
    </row>
    <row r="376" spans="1:52" s="144" customFormat="1" ht="14.25" customHeight="1" x14ac:dyDescent="0.2">
      <c r="A376" s="83"/>
      <c r="B376" s="208">
        <f t="shared" si="10"/>
        <v>325</v>
      </c>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226"/>
      <c r="AA376" s="145"/>
      <c r="AB376" s="208">
        <f t="shared" si="11"/>
        <v>325</v>
      </c>
      <c r="AC376" s="178"/>
      <c r="AD376" s="178"/>
      <c r="AE376" s="178"/>
      <c r="AF376" s="178"/>
      <c r="AG376" s="178"/>
      <c r="AH376" s="178"/>
      <c r="AI376" s="178"/>
      <c r="AJ376" s="178"/>
      <c r="AK376" s="178"/>
      <c r="AL376" s="178"/>
      <c r="AM376" s="178"/>
      <c r="AN376" s="178"/>
      <c r="AO376" s="178"/>
      <c r="AP376" s="178"/>
      <c r="AQ376" s="178"/>
      <c r="AR376" s="178"/>
      <c r="AS376" s="178"/>
      <c r="AT376" s="178"/>
      <c r="AU376" s="178"/>
      <c r="AV376" s="178"/>
      <c r="AW376" s="178"/>
      <c r="AX376" s="178"/>
      <c r="AY376" s="178"/>
      <c r="AZ376" s="226"/>
    </row>
    <row r="377" spans="1:52" s="144" customFormat="1" ht="14.25" customHeight="1" x14ac:dyDescent="0.2">
      <c r="A377" s="83"/>
      <c r="B377" s="208">
        <f t="shared" si="10"/>
        <v>326</v>
      </c>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226"/>
      <c r="AA377" s="145"/>
      <c r="AB377" s="208">
        <f t="shared" si="11"/>
        <v>326</v>
      </c>
      <c r="AC377" s="178"/>
      <c r="AD377" s="178"/>
      <c r="AE377" s="178"/>
      <c r="AF377" s="178"/>
      <c r="AG377" s="178"/>
      <c r="AH377" s="178"/>
      <c r="AI377" s="178"/>
      <c r="AJ377" s="178"/>
      <c r="AK377" s="178"/>
      <c r="AL377" s="178"/>
      <c r="AM377" s="178"/>
      <c r="AN377" s="178"/>
      <c r="AO377" s="178"/>
      <c r="AP377" s="178"/>
      <c r="AQ377" s="178"/>
      <c r="AR377" s="178"/>
      <c r="AS377" s="178"/>
      <c r="AT377" s="178"/>
      <c r="AU377" s="178"/>
      <c r="AV377" s="178"/>
      <c r="AW377" s="178"/>
      <c r="AX377" s="178"/>
      <c r="AY377" s="178"/>
      <c r="AZ377" s="226"/>
    </row>
    <row r="378" spans="1:52" s="144" customFormat="1" ht="14.25" customHeight="1" x14ac:dyDescent="0.2">
      <c r="A378" s="83"/>
      <c r="B378" s="208">
        <f t="shared" si="10"/>
        <v>327</v>
      </c>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226"/>
      <c r="AA378" s="145"/>
      <c r="AB378" s="208">
        <f t="shared" si="11"/>
        <v>327</v>
      </c>
      <c r="AC378" s="178"/>
      <c r="AD378" s="178"/>
      <c r="AE378" s="178"/>
      <c r="AF378" s="178"/>
      <c r="AG378" s="178"/>
      <c r="AH378" s="178"/>
      <c r="AI378" s="178"/>
      <c r="AJ378" s="178"/>
      <c r="AK378" s="178"/>
      <c r="AL378" s="178"/>
      <c r="AM378" s="178"/>
      <c r="AN378" s="178"/>
      <c r="AO378" s="178"/>
      <c r="AP378" s="178"/>
      <c r="AQ378" s="178"/>
      <c r="AR378" s="178"/>
      <c r="AS378" s="178"/>
      <c r="AT378" s="178"/>
      <c r="AU378" s="178"/>
      <c r="AV378" s="178"/>
      <c r="AW378" s="178"/>
      <c r="AX378" s="178"/>
      <c r="AY378" s="178"/>
      <c r="AZ378" s="226"/>
    </row>
    <row r="379" spans="1:52" s="144" customFormat="1" ht="14.25" customHeight="1" x14ac:dyDescent="0.2">
      <c r="A379" s="83"/>
      <c r="B379" s="208">
        <f t="shared" si="10"/>
        <v>328</v>
      </c>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226"/>
      <c r="AA379" s="145"/>
      <c r="AB379" s="208">
        <f t="shared" si="11"/>
        <v>328</v>
      </c>
      <c r="AC379" s="178"/>
      <c r="AD379" s="178"/>
      <c r="AE379" s="178"/>
      <c r="AF379" s="178"/>
      <c r="AG379" s="178"/>
      <c r="AH379" s="178"/>
      <c r="AI379" s="178"/>
      <c r="AJ379" s="178"/>
      <c r="AK379" s="178"/>
      <c r="AL379" s="178"/>
      <c r="AM379" s="178"/>
      <c r="AN379" s="178"/>
      <c r="AO379" s="178"/>
      <c r="AP379" s="178"/>
      <c r="AQ379" s="178"/>
      <c r="AR379" s="178"/>
      <c r="AS379" s="178"/>
      <c r="AT379" s="178"/>
      <c r="AU379" s="178"/>
      <c r="AV379" s="178"/>
      <c r="AW379" s="178"/>
      <c r="AX379" s="178"/>
      <c r="AY379" s="178"/>
      <c r="AZ379" s="226"/>
    </row>
    <row r="380" spans="1:52" s="144" customFormat="1" ht="14.25" customHeight="1" x14ac:dyDescent="0.2">
      <c r="A380" s="83"/>
      <c r="B380" s="208">
        <f t="shared" si="10"/>
        <v>329</v>
      </c>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226"/>
      <c r="AA380" s="145"/>
      <c r="AB380" s="208">
        <f t="shared" si="11"/>
        <v>329</v>
      </c>
      <c r="AC380" s="178"/>
      <c r="AD380" s="178"/>
      <c r="AE380" s="178"/>
      <c r="AF380" s="178"/>
      <c r="AG380" s="178"/>
      <c r="AH380" s="178"/>
      <c r="AI380" s="178"/>
      <c r="AJ380" s="178"/>
      <c r="AK380" s="178"/>
      <c r="AL380" s="178"/>
      <c r="AM380" s="178"/>
      <c r="AN380" s="178"/>
      <c r="AO380" s="178"/>
      <c r="AP380" s="178"/>
      <c r="AQ380" s="178"/>
      <c r="AR380" s="178"/>
      <c r="AS380" s="178"/>
      <c r="AT380" s="178"/>
      <c r="AU380" s="178"/>
      <c r="AV380" s="178"/>
      <c r="AW380" s="178"/>
      <c r="AX380" s="178"/>
      <c r="AY380" s="178"/>
      <c r="AZ380" s="226"/>
    </row>
    <row r="381" spans="1:52" s="144" customFormat="1" ht="14.25" customHeight="1" x14ac:dyDescent="0.2">
      <c r="A381" s="83"/>
      <c r="B381" s="208">
        <f t="shared" si="10"/>
        <v>330</v>
      </c>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226"/>
      <c r="AA381" s="145"/>
      <c r="AB381" s="208">
        <f t="shared" si="11"/>
        <v>330</v>
      </c>
      <c r="AC381" s="178"/>
      <c r="AD381" s="178"/>
      <c r="AE381" s="178"/>
      <c r="AF381" s="178"/>
      <c r="AG381" s="178"/>
      <c r="AH381" s="178"/>
      <c r="AI381" s="178"/>
      <c r="AJ381" s="178"/>
      <c r="AK381" s="178"/>
      <c r="AL381" s="178"/>
      <c r="AM381" s="178"/>
      <c r="AN381" s="178"/>
      <c r="AO381" s="178"/>
      <c r="AP381" s="178"/>
      <c r="AQ381" s="178"/>
      <c r="AR381" s="178"/>
      <c r="AS381" s="178"/>
      <c r="AT381" s="178"/>
      <c r="AU381" s="178"/>
      <c r="AV381" s="178"/>
      <c r="AW381" s="178"/>
      <c r="AX381" s="178"/>
      <c r="AY381" s="178"/>
      <c r="AZ381" s="226"/>
    </row>
    <row r="382" spans="1:52" s="144" customFormat="1" ht="14.25" customHeight="1" x14ac:dyDescent="0.2">
      <c r="A382" s="83"/>
      <c r="B382" s="208">
        <f t="shared" si="10"/>
        <v>331</v>
      </c>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226"/>
      <c r="AA382" s="145"/>
      <c r="AB382" s="208">
        <f t="shared" si="11"/>
        <v>331</v>
      </c>
      <c r="AC382" s="178"/>
      <c r="AD382" s="178"/>
      <c r="AE382" s="178"/>
      <c r="AF382" s="178"/>
      <c r="AG382" s="178"/>
      <c r="AH382" s="178"/>
      <c r="AI382" s="178"/>
      <c r="AJ382" s="178"/>
      <c r="AK382" s="178"/>
      <c r="AL382" s="178"/>
      <c r="AM382" s="178"/>
      <c r="AN382" s="178"/>
      <c r="AO382" s="178"/>
      <c r="AP382" s="178"/>
      <c r="AQ382" s="178"/>
      <c r="AR382" s="178"/>
      <c r="AS382" s="178"/>
      <c r="AT382" s="178"/>
      <c r="AU382" s="178"/>
      <c r="AV382" s="178"/>
      <c r="AW382" s="178"/>
      <c r="AX382" s="178"/>
      <c r="AY382" s="178"/>
      <c r="AZ382" s="226"/>
    </row>
    <row r="383" spans="1:52" s="144" customFormat="1" ht="14.25" customHeight="1" x14ac:dyDescent="0.2">
      <c r="A383" s="83"/>
      <c r="B383" s="208">
        <f t="shared" si="10"/>
        <v>332</v>
      </c>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226"/>
      <c r="AA383" s="145"/>
      <c r="AB383" s="208">
        <f t="shared" si="11"/>
        <v>332</v>
      </c>
      <c r="AC383" s="178"/>
      <c r="AD383" s="178"/>
      <c r="AE383" s="178"/>
      <c r="AF383" s="178"/>
      <c r="AG383" s="178"/>
      <c r="AH383" s="178"/>
      <c r="AI383" s="178"/>
      <c r="AJ383" s="178"/>
      <c r="AK383" s="178"/>
      <c r="AL383" s="178"/>
      <c r="AM383" s="178"/>
      <c r="AN383" s="178"/>
      <c r="AO383" s="178"/>
      <c r="AP383" s="178"/>
      <c r="AQ383" s="178"/>
      <c r="AR383" s="178"/>
      <c r="AS383" s="178"/>
      <c r="AT383" s="178"/>
      <c r="AU383" s="178"/>
      <c r="AV383" s="178"/>
      <c r="AW383" s="178"/>
      <c r="AX383" s="178"/>
      <c r="AY383" s="178"/>
      <c r="AZ383" s="226"/>
    </row>
    <row r="384" spans="1:52" s="144" customFormat="1" ht="14.25" customHeight="1" x14ac:dyDescent="0.2">
      <c r="A384" s="83"/>
      <c r="B384" s="208">
        <f t="shared" si="10"/>
        <v>333</v>
      </c>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226"/>
      <c r="AA384" s="145"/>
      <c r="AB384" s="208">
        <f t="shared" si="11"/>
        <v>333</v>
      </c>
      <c r="AC384" s="178"/>
      <c r="AD384" s="178"/>
      <c r="AE384" s="178"/>
      <c r="AF384" s="178"/>
      <c r="AG384" s="178"/>
      <c r="AH384" s="178"/>
      <c r="AI384" s="178"/>
      <c r="AJ384" s="178"/>
      <c r="AK384" s="178"/>
      <c r="AL384" s="178"/>
      <c r="AM384" s="178"/>
      <c r="AN384" s="178"/>
      <c r="AO384" s="178"/>
      <c r="AP384" s="178"/>
      <c r="AQ384" s="178"/>
      <c r="AR384" s="178"/>
      <c r="AS384" s="178"/>
      <c r="AT384" s="178"/>
      <c r="AU384" s="178"/>
      <c r="AV384" s="178"/>
      <c r="AW384" s="178"/>
      <c r="AX384" s="178"/>
      <c r="AY384" s="178"/>
      <c r="AZ384" s="226"/>
    </row>
    <row r="385" spans="1:52" s="144" customFormat="1" ht="14.25" customHeight="1" x14ac:dyDescent="0.2">
      <c r="A385" s="83"/>
      <c r="B385" s="208">
        <f t="shared" si="10"/>
        <v>334</v>
      </c>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226"/>
      <c r="AA385" s="145"/>
      <c r="AB385" s="208">
        <f t="shared" si="11"/>
        <v>334</v>
      </c>
      <c r="AC385" s="178"/>
      <c r="AD385" s="178"/>
      <c r="AE385" s="178"/>
      <c r="AF385" s="178"/>
      <c r="AG385" s="178"/>
      <c r="AH385" s="178"/>
      <c r="AI385" s="178"/>
      <c r="AJ385" s="178"/>
      <c r="AK385" s="178"/>
      <c r="AL385" s="178"/>
      <c r="AM385" s="178"/>
      <c r="AN385" s="178"/>
      <c r="AO385" s="178"/>
      <c r="AP385" s="178"/>
      <c r="AQ385" s="178"/>
      <c r="AR385" s="178"/>
      <c r="AS385" s="178"/>
      <c r="AT385" s="178"/>
      <c r="AU385" s="178"/>
      <c r="AV385" s="178"/>
      <c r="AW385" s="178"/>
      <c r="AX385" s="178"/>
      <c r="AY385" s="178"/>
      <c r="AZ385" s="226"/>
    </row>
    <row r="386" spans="1:52" s="144" customFormat="1" ht="14.25" customHeight="1" x14ac:dyDescent="0.2">
      <c r="A386" s="83"/>
      <c r="B386" s="208">
        <f t="shared" si="10"/>
        <v>335</v>
      </c>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226"/>
      <c r="AA386" s="145"/>
      <c r="AB386" s="208">
        <f t="shared" si="11"/>
        <v>335</v>
      </c>
      <c r="AC386" s="178"/>
      <c r="AD386" s="178"/>
      <c r="AE386" s="178"/>
      <c r="AF386" s="178"/>
      <c r="AG386" s="178"/>
      <c r="AH386" s="178"/>
      <c r="AI386" s="178"/>
      <c r="AJ386" s="178"/>
      <c r="AK386" s="178"/>
      <c r="AL386" s="178"/>
      <c r="AM386" s="178"/>
      <c r="AN386" s="178"/>
      <c r="AO386" s="178"/>
      <c r="AP386" s="178"/>
      <c r="AQ386" s="178"/>
      <c r="AR386" s="178"/>
      <c r="AS386" s="178"/>
      <c r="AT386" s="178"/>
      <c r="AU386" s="178"/>
      <c r="AV386" s="178"/>
      <c r="AW386" s="178"/>
      <c r="AX386" s="178"/>
      <c r="AY386" s="178"/>
      <c r="AZ386" s="226"/>
    </row>
    <row r="387" spans="1:52" s="144" customFormat="1" ht="14.25" customHeight="1" x14ac:dyDescent="0.2">
      <c r="A387" s="83"/>
      <c r="B387" s="208">
        <f t="shared" si="10"/>
        <v>336</v>
      </c>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226"/>
      <c r="AA387" s="145"/>
      <c r="AB387" s="208">
        <f t="shared" si="11"/>
        <v>336</v>
      </c>
      <c r="AC387" s="178"/>
      <c r="AD387" s="178"/>
      <c r="AE387" s="178"/>
      <c r="AF387" s="178"/>
      <c r="AG387" s="178"/>
      <c r="AH387" s="178"/>
      <c r="AI387" s="178"/>
      <c r="AJ387" s="178"/>
      <c r="AK387" s="178"/>
      <c r="AL387" s="178"/>
      <c r="AM387" s="178"/>
      <c r="AN387" s="178"/>
      <c r="AO387" s="178"/>
      <c r="AP387" s="178"/>
      <c r="AQ387" s="178"/>
      <c r="AR387" s="178"/>
      <c r="AS387" s="178"/>
      <c r="AT387" s="178"/>
      <c r="AU387" s="178"/>
      <c r="AV387" s="178"/>
      <c r="AW387" s="178"/>
      <c r="AX387" s="178"/>
      <c r="AY387" s="178"/>
      <c r="AZ387" s="226"/>
    </row>
    <row r="388" spans="1:52" s="144" customFormat="1" ht="14.25" customHeight="1" x14ac:dyDescent="0.2">
      <c r="A388" s="83"/>
      <c r="B388" s="208">
        <f t="shared" si="10"/>
        <v>337</v>
      </c>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226"/>
      <c r="AA388" s="145"/>
      <c r="AB388" s="208">
        <f t="shared" si="11"/>
        <v>337</v>
      </c>
      <c r="AC388" s="178"/>
      <c r="AD388" s="178"/>
      <c r="AE388" s="178"/>
      <c r="AF388" s="178"/>
      <c r="AG388" s="178"/>
      <c r="AH388" s="178"/>
      <c r="AI388" s="178"/>
      <c r="AJ388" s="178"/>
      <c r="AK388" s="178"/>
      <c r="AL388" s="178"/>
      <c r="AM388" s="178"/>
      <c r="AN388" s="178"/>
      <c r="AO388" s="178"/>
      <c r="AP388" s="178"/>
      <c r="AQ388" s="178"/>
      <c r="AR388" s="178"/>
      <c r="AS388" s="178"/>
      <c r="AT388" s="178"/>
      <c r="AU388" s="178"/>
      <c r="AV388" s="178"/>
      <c r="AW388" s="178"/>
      <c r="AX388" s="178"/>
      <c r="AY388" s="178"/>
      <c r="AZ388" s="226"/>
    </row>
    <row r="389" spans="1:52" s="144" customFormat="1" ht="14.25" customHeight="1" x14ac:dyDescent="0.2">
      <c r="A389" s="83"/>
      <c r="B389" s="208">
        <f t="shared" si="10"/>
        <v>338</v>
      </c>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226"/>
      <c r="AA389" s="145"/>
      <c r="AB389" s="208">
        <f t="shared" si="11"/>
        <v>338</v>
      </c>
      <c r="AC389" s="178"/>
      <c r="AD389" s="178"/>
      <c r="AE389" s="178"/>
      <c r="AF389" s="178"/>
      <c r="AG389" s="178"/>
      <c r="AH389" s="178"/>
      <c r="AI389" s="178"/>
      <c r="AJ389" s="178"/>
      <c r="AK389" s="178"/>
      <c r="AL389" s="178"/>
      <c r="AM389" s="178"/>
      <c r="AN389" s="178"/>
      <c r="AO389" s="178"/>
      <c r="AP389" s="178"/>
      <c r="AQ389" s="178"/>
      <c r="AR389" s="178"/>
      <c r="AS389" s="178"/>
      <c r="AT389" s="178"/>
      <c r="AU389" s="178"/>
      <c r="AV389" s="178"/>
      <c r="AW389" s="178"/>
      <c r="AX389" s="178"/>
      <c r="AY389" s="178"/>
      <c r="AZ389" s="226"/>
    </row>
    <row r="390" spans="1:52" s="144" customFormat="1" ht="14.25" customHeight="1" x14ac:dyDescent="0.2">
      <c r="A390" s="83"/>
      <c r="B390" s="208">
        <f t="shared" si="10"/>
        <v>339</v>
      </c>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226"/>
      <c r="AA390" s="145"/>
      <c r="AB390" s="208">
        <f t="shared" si="11"/>
        <v>339</v>
      </c>
      <c r="AC390" s="178"/>
      <c r="AD390" s="178"/>
      <c r="AE390" s="178"/>
      <c r="AF390" s="178"/>
      <c r="AG390" s="178"/>
      <c r="AH390" s="178"/>
      <c r="AI390" s="178"/>
      <c r="AJ390" s="178"/>
      <c r="AK390" s="178"/>
      <c r="AL390" s="178"/>
      <c r="AM390" s="178"/>
      <c r="AN390" s="178"/>
      <c r="AO390" s="178"/>
      <c r="AP390" s="178"/>
      <c r="AQ390" s="178"/>
      <c r="AR390" s="178"/>
      <c r="AS390" s="178"/>
      <c r="AT390" s="178"/>
      <c r="AU390" s="178"/>
      <c r="AV390" s="178"/>
      <c r="AW390" s="178"/>
      <c r="AX390" s="178"/>
      <c r="AY390" s="178"/>
      <c r="AZ390" s="226"/>
    </row>
    <row r="391" spans="1:52" s="144" customFormat="1" ht="14.25" customHeight="1" x14ac:dyDescent="0.2">
      <c r="A391" s="83"/>
      <c r="B391" s="208">
        <f t="shared" si="10"/>
        <v>340</v>
      </c>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226"/>
      <c r="AA391" s="145"/>
      <c r="AB391" s="208">
        <f t="shared" si="11"/>
        <v>340</v>
      </c>
      <c r="AC391" s="178"/>
      <c r="AD391" s="178"/>
      <c r="AE391" s="178"/>
      <c r="AF391" s="178"/>
      <c r="AG391" s="178"/>
      <c r="AH391" s="178"/>
      <c r="AI391" s="178"/>
      <c r="AJ391" s="178"/>
      <c r="AK391" s="178"/>
      <c r="AL391" s="178"/>
      <c r="AM391" s="178"/>
      <c r="AN391" s="178"/>
      <c r="AO391" s="178"/>
      <c r="AP391" s="178"/>
      <c r="AQ391" s="178"/>
      <c r="AR391" s="178"/>
      <c r="AS391" s="178"/>
      <c r="AT391" s="178"/>
      <c r="AU391" s="178"/>
      <c r="AV391" s="178"/>
      <c r="AW391" s="178"/>
      <c r="AX391" s="178"/>
      <c r="AY391" s="178"/>
      <c r="AZ391" s="226"/>
    </row>
    <row r="392" spans="1:52" s="144" customFormat="1" ht="14.25" customHeight="1" x14ac:dyDescent="0.2">
      <c r="A392" s="83"/>
      <c r="B392" s="208">
        <f t="shared" si="10"/>
        <v>341</v>
      </c>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226"/>
      <c r="AA392" s="145"/>
      <c r="AB392" s="208">
        <f t="shared" si="11"/>
        <v>341</v>
      </c>
      <c r="AC392" s="178"/>
      <c r="AD392" s="178"/>
      <c r="AE392" s="178"/>
      <c r="AF392" s="178"/>
      <c r="AG392" s="178"/>
      <c r="AH392" s="178"/>
      <c r="AI392" s="178"/>
      <c r="AJ392" s="178"/>
      <c r="AK392" s="178"/>
      <c r="AL392" s="178"/>
      <c r="AM392" s="178"/>
      <c r="AN392" s="178"/>
      <c r="AO392" s="178"/>
      <c r="AP392" s="178"/>
      <c r="AQ392" s="178"/>
      <c r="AR392" s="178"/>
      <c r="AS392" s="178"/>
      <c r="AT392" s="178"/>
      <c r="AU392" s="178"/>
      <c r="AV392" s="178"/>
      <c r="AW392" s="178"/>
      <c r="AX392" s="178"/>
      <c r="AY392" s="178"/>
      <c r="AZ392" s="226"/>
    </row>
    <row r="393" spans="1:52" s="144" customFormat="1" ht="14.25" customHeight="1" x14ac:dyDescent="0.2">
      <c r="A393" s="83"/>
      <c r="B393" s="208">
        <f t="shared" si="10"/>
        <v>342</v>
      </c>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226"/>
      <c r="AA393" s="145"/>
      <c r="AB393" s="208">
        <f t="shared" si="11"/>
        <v>342</v>
      </c>
      <c r="AC393" s="178"/>
      <c r="AD393" s="178"/>
      <c r="AE393" s="178"/>
      <c r="AF393" s="178"/>
      <c r="AG393" s="178"/>
      <c r="AH393" s="178"/>
      <c r="AI393" s="178"/>
      <c r="AJ393" s="178"/>
      <c r="AK393" s="178"/>
      <c r="AL393" s="178"/>
      <c r="AM393" s="178"/>
      <c r="AN393" s="178"/>
      <c r="AO393" s="178"/>
      <c r="AP393" s="178"/>
      <c r="AQ393" s="178"/>
      <c r="AR393" s="178"/>
      <c r="AS393" s="178"/>
      <c r="AT393" s="178"/>
      <c r="AU393" s="178"/>
      <c r="AV393" s="178"/>
      <c r="AW393" s="178"/>
      <c r="AX393" s="178"/>
      <c r="AY393" s="178"/>
      <c r="AZ393" s="226"/>
    </row>
    <row r="394" spans="1:52" s="144" customFormat="1" ht="14.25" customHeight="1" x14ac:dyDescent="0.2">
      <c r="A394" s="83"/>
      <c r="B394" s="208">
        <f t="shared" si="10"/>
        <v>343</v>
      </c>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226"/>
      <c r="AA394" s="145"/>
      <c r="AB394" s="208">
        <f t="shared" si="11"/>
        <v>343</v>
      </c>
      <c r="AC394" s="178"/>
      <c r="AD394" s="178"/>
      <c r="AE394" s="178"/>
      <c r="AF394" s="178"/>
      <c r="AG394" s="178"/>
      <c r="AH394" s="178"/>
      <c r="AI394" s="178"/>
      <c r="AJ394" s="178"/>
      <c r="AK394" s="178"/>
      <c r="AL394" s="178"/>
      <c r="AM394" s="178"/>
      <c r="AN394" s="178"/>
      <c r="AO394" s="178"/>
      <c r="AP394" s="178"/>
      <c r="AQ394" s="178"/>
      <c r="AR394" s="178"/>
      <c r="AS394" s="178"/>
      <c r="AT394" s="178"/>
      <c r="AU394" s="178"/>
      <c r="AV394" s="178"/>
      <c r="AW394" s="178"/>
      <c r="AX394" s="178"/>
      <c r="AY394" s="178"/>
      <c r="AZ394" s="226"/>
    </row>
    <row r="395" spans="1:52" s="144" customFormat="1" ht="14.25" customHeight="1" x14ac:dyDescent="0.2">
      <c r="A395" s="83"/>
      <c r="B395" s="208">
        <f t="shared" si="10"/>
        <v>344</v>
      </c>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226"/>
      <c r="AA395" s="145"/>
      <c r="AB395" s="208">
        <f t="shared" si="11"/>
        <v>344</v>
      </c>
      <c r="AC395" s="178"/>
      <c r="AD395" s="178"/>
      <c r="AE395" s="178"/>
      <c r="AF395" s="178"/>
      <c r="AG395" s="178"/>
      <c r="AH395" s="178"/>
      <c r="AI395" s="178"/>
      <c r="AJ395" s="178"/>
      <c r="AK395" s="178"/>
      <c r="AL395" s="178"/>
      <c r="AM395" s="178"/>
      <c r="AN395" s="178"/>
      <c r="AO395" s="178"/>
      <c r="AP395" s="178"/>
      <c r="AQ395" s="178"/>
      <c r="AR395" s="178"/>
      <c r="AS395" s="178"/>
      <c r="AT395" s="178"/>
      <c r="AU395" s="178"/>
      <c r="AV395" s="178"/>
      <c r="AW395" s="178"/>
      <c r="AX395" s="178"/>
      <c r="AY395" s="178"/>
      <c r="AZ395" s="226"/>
    </row>
    <row r="396" spans="1:52" s="144" customFormat="1" ht="14.25" customHeight="1" x14ac:dyDescent="0.2">
      <c r="A396" s="83"/>
      <c r="B396" s="208">
        <f t="shared" si="10"/>
        <v>345</v>
      </c>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226"/>
      <c r="AA396" s="145"/>
      <c r="AB396" s="208">
        <f t="shared" si="11"/>
        <v>345</v>
      </c>
      <c r="AC396" s="178"/>
      <c r="AD396" s="178"/>
      <c r="AE396" s="178"/>
      <c r="AF396" s="178"/>
      <c r="AG396" s="178"/>
      <c r="AH396" s="178"/>
      <c r="AI396" s="178"/>
      <c r="AJ396" s="178"/>
      <c r="AK396" s="178"/>
      <c r="AL396" s="178"/>
      <c r="AM396" s="178"/>
      <c r="AN396" s="178"/>
      <c r="AO396" s="178"/>
      <c r="AP396" s="178"/>
      <c r="AQ396" s="178"/>
      <c r="AR396" s="178"/>
      <c r="AS396" s="178"/>
      <c r="AT396" s="178"/>
      <c r="AU396" s="178"/>
      <c r="AV396" s="178"/>
      <c r="AW396" s="178"/>
      <c r="AX396" s="178"/>
      <c r="AY396" s="178"/>
      <c r="AZ396" s="226"/>
    </row>
    <row r="397" spans="1:52" s="144" customFormat="1" ht="14.25" customHeight="1" x14ac:dyDescent="0.2">
      <c r="A397" s="83"/>
      <c r="B397" s="208">
        <f t="shared" si="10"/>
        <v>346</v>
      </c>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226"/>
      <c r="AA397" s="145"/>
      <c r="AB397" s="208">
        <f t="shared" si="11"/>
        <v>346</v>
      </c>
      <c r="AC397" s="178"/>
      <c r="AD397" s="178"/>
      <c r="AE397" s="178"/>
      <c r="AF397" s="178"/>
      <c r="AG397" s="178"/>
      <c r="AH397" s="178"/>
      <c r="AI397" s="178"/>
      <c r="AJ397" s="178"/>
      <c r="AK397" s="178"/>
      <c r="AL397" s="178"/>
      <c r="AM397" s="178"/>
      <c r="AN397" s="178"/>
      <c r="AO397" s="178"/>
      <c r="AP397" s="178"/>
      <c r="AQ397" s="178"/>
      <c r="AR397" s="178"/>
      <c r="AS397" s="178"/>
      <c r="AT397" s="178"/>
      <c r="AU397" s="178"/>
      <c r="AV397" s="178"/>
      <c r="AW397" s="178"/>
      <c r="AX397" s="178"/>
      <c r="AY397" s="178"/>
      <c r="AZ397" s="226"/>
    </row>
    <row r="398" spans="1:52" s="144" customFormat="1" ht="14.25" customHeight="1" x14ac:dyDescent="0.2">
      <c r="A398" s="83"/>
      <c r="B398" s="208">
        <f t="shared" si="10"/>
        <v>347</v>
      </c>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226"/>
      <c r="AA398" s="145"/>
      <c r="AB398" s="208">
        <f t="shared" si="11"/>
        <v>347</v>
      </c>
      <c r="AC398" s="178"/>
      <c r="AD398" s="178"/>
      <c r="AE398" s="178"/>
      <c r="AF398" s="178"/>
      <c r="AG398" s="178"/>
      <c r="AH398" s="178"/>
      <c r="AI398" s="178"/>
      <c r="AJ398" s="178"/>
      <c r="AK398" s="178"/>
      <c r="AL398" s="178"/>
      <c r="AM398" s="178"/>
      <c r="AN398" s="178"/>
      <c r="AO398" s="178"/>
      <c r="AP398" s="178"/>
      <c r="AQ398" s="178"/>
      <c r="AR398" s="178"/>
      <c r="AS398" s="178"/>
      <c r="AT398" s="178"/>
      <c r="AU398" s="178"/>
      <c r="AV398" s="178"/>
      <c r="AW398" s="178"/>
      <c r="AX398" s="178"/>
      <c r="AY398" s="178"/>
      <c r="AZ398" s="226"/>
    </row>
    <row r="399" spans="1:52" s="144" customFormat="1" ht="14.25" customHeight="1" x14ac:dyDescent="0.2">
      <c r="A399" s="83"/>
      <c r="B399" s="208">
        <f t="shared" si="10"/>
        <v>348</v>
      </c>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226"/>
      <c r="AA399" s="145"/>
      <c r="AB399" s="208">
        <f t="shared" si="11"/>
        <v>348</v>
      </c>
      <c r="AC399" s="178"/>
      <c r="AD399" s="178"/>
      <c r="AE399" s="178"/>
      <c r="AF399" s="178"/>
      <c r="AG399" s="178"/>
      <c r="AH399" s="178"/>
      <c r="AI399" s="178"/>
      <c r="AJ399" s="178"/>
      <c r="AK399" s="178"/>
      <c r="AL399" s="178"/>
      <c r="AM399" s="178"/>
      <c r="AN399" s="178"/>
      <c r="AO399" s="178"/>
      <c r="AP399" s="178"/>
      <c r="AQ399" s="178"/>
      <c r="AR399" s="178"/>
      <c r="AS399" s="178"/>
      <c r="AT399" s="178"/>
      <c r="AU399" s="178"/>
      <c r="AV399" s="178"/>
      <c r="AW399" s="178"/>
      <c r="AX399" s="178"/>
      <c r="AY399" s="178"/>
      <c r="AZ399" s="226"/>
    </row>
    <row r="400" spans="1:52" s="144" customFormat="1" ht="14.25" customHeight="1" x14ac:dyDescent="0.2">
      <c r="A400" s="83"/>
      <c r="B400" s="208">
        <f t="shared" si="10"/>
        <v>349</v>
      </c>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226"/>
      <c r="AA400" s="145"/>
      <c r="AB400" s="208">
        <f t="shared" si="11"/>
        <v>349</v>
      </c>
      <c r="AC400" s="178"/>
      <c r="AD400" s="178"/>
      <c r="AE400" s="178"/>
      <c r="AF400" s="178"/>
      <c r="AG400" s="178"/>
      <c r="AH400" s="178"/>
      <c r="AI400" s="178"/>
      <c r="AJ400" s="178"/>
      <c r="AK400" s="178"/>
      <c r="AL400" s="178"/>
      <c r="AM400" s="178"/>
      <c r="AN400" s="178"/>
      <c r="AO400" s="178"/>
      <c r="AP400" s="178"/>
      <c r="AQ400" s="178"/>
      <c r="AR400" s="178"/>
      <c r="AS400" s="178"/>
      <c r="AT400" s="178"/>
      <c r="AU400" s="178"/>
      <c r="AV400" s="178"/>
      <c r="AW400" s="178"/>
      <c r="AX400" s="178"/>
      <c r="AY400" s="178"/>
      <c r="AZ400" s="226"/>
    </row>
    <row r="401" spans="1:52" s="144" customFormat="1" ht="14.25" customHeight="1" x14ac:dyDescent="0.2">
      <c r="A401" s="83"/>
      <c r="B401" s="208">
        <f t="shared" si="10"/>
        <v>350</v>
      </c>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226"/>
      <c r="AA401" s="145"/>
      <c r="AB401" s="208">
        <f t="shared" si="11"/>
        <v>350</v>
      </c>
      <c r="AC401" s="178"/>
      <c r="AD401" s="178"/>
      <c r="AE401" s="178"/>
      <c r="AF401" s="178"/>
      <c r="AG401" s="178"/>
      <c r="AH401" s="178"/>
      <c r="AI401" s="178"/>
      <c r="AJ401" s="178"/>
      <c r="AK401" s="178"/>
      <c r="AL401" s="178"/>
      <c r="AM401" s="178"/>
      <c r="AN401" s="178"/>
      <c r="AO401" s="178"/>
      <c r="AP401" s="178"/>
      <c r="AQ401" s="178"/>
      <c r="AR401" s="178"/>
      <c r="AS401" s="178"/>
      <c r="AT401" s="178"/>
      <c r="AU401" s="178"/>
      <c r="AV401" s="178"/>
      <c r="AW401" s="178"/>
      <c r="AX401" s="178"/>
      <c r="AY401" s="178"/>
      <c r="AZ401" s="226"/>
    </row>
    <row r="402" spans="1:52" s="144" customFormat="1" ht="14.25" customHeight="1" x14ac:dyDescent="0.2">
      <c r="A402" s="83"/>
      <c r="B402" s="208">
        <f t="shared" si="10"/>
        <v>351</v>
      </c>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226"/>
      <c r="AA402" s="145"/>
      <c r="AB402" s="208">
        <f t="shared" si="11"/>
        <v>351</v>
      </c>
      <c r="AC402" s="178"/>
      <c r="AD402" s="178"/>
      <c r="AE402" s="178"/>
      <c r="AF402" s="178"/>
      <c r="AG402" s="178"/>
      <c r="AH402" s="178"/>
      <c r="AI402" s="178"/>
      <c r="AJ402" s="178"/>
      <c r="AK402" s="178"/>
      <c r="AL402" s="178"/>
      <c r="AM402" s="178"/>
      <c r="AN402" s="178"/>
      <c r="AO402" s="178"/>
      <c r="AP402" s="178"/>
      <c r="AQ402" s="178"/>
      <c r="AR402" s="178"/>
      <c r="AS402" s="178"/>
      <c r="AT402" s="178"/>
      <c r="AU402" s="178"/>
      <c r="AV402" s="178"/>
      <c r="AW402" s="178"/>
      <c r="AX402" s="178"/>
      <c r="AY402" s="178"/>
      <c r="AZ402" s="226"/>
    </row>
    <row r="403" spans="1:52" s="144" customFormat="1" ht="14.25" customHeight="1" x14ac:dyDescent="0.2">
      <c r="A403" s="83"/>
      <c r="B403" s="208">
        <f t="shared" si="10"/>
        <v>352</v>
      </c>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226"/>
      <c r="AA403" s="145"/>
      <c r="AB403" s="208">
        <f t="shared" si="11"/>
        <v>352</v>
      </c>
      <c r="AC403" s="178"/>
      <c r="AD403" s="178"/>
      <c r="AE403" s="178"/>
      <c r="AF403" s="178"/>
      <c r="AG403" s="178"/>
      <c r="AH403" s="178"/>
      <c r="AI403" s="178"/>
      <c r="AJ403" s="178"/>
      <c r="AK403" s="178"/>
      <c r="AL403" s="178"/>
      <c r="AM403" s="178"/>
      <c r="AN403" s="178"/>
      <c r="AO403" s="178"/>
      <c r="AP403" s="178"/>
      <c r="AQ403" s="178"/>
      <c r="AR403" s="178"/>
      <c r="AS403" s="178"/>
      <c r="AT403" s="178"/>
      <c r="AU403" s="178"/>
      <c r="AV403" s="178"/>
      <c r="AW403" s="178"/>
      <c r="AX403" s="178"/>
      <c r="AY403" s="178"/>
      <c r="AZ403" s="226"/>
    </row>
    <row r="404" spans="1:52" s="144" customFormat="1" ht="14.25" customHeight="1" x14ac:dyDescent="0.2">
      <c r="A404" s="83"/>
      <c r="B404" s="208">
        <f t="shared" si="10"/>
        <v>353</v>
      </c>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226"/>
      <c r="AA404" s="145"/>
      <c r="AB404" s="208">
        <f t="shared" si="11"/>
        <v>353</v>
      </c>
      <c r="AC404" s="178"/>
      <c r="AD404" s="178"/>
      <c r="AE404" s="178"/>
      <c r="AF404" s="178"/>
      <c r="AG404" s="178"/>
      <c r="AH404" s="178"/>
      <c r="AI404" s="178"/>
      <c r="AJ404" s="178"/>
      <c r="AK404" s="178"/>
      <c r="AL404" s="178"/>
      <c r="AM404" s="178"/>
      <c r="AN404" s="178"/>
      <c r="AO404" s="178"/>
      <c r="AP404" s="178"/>
      <c r="AQ404" s="178"/>
      <c r="AR404" s="178"/>
      <c r="AS404" s="178"/>
      <c r="AT404" s="178"/>
      <c r="AU404" s="178"/>
      <c r="AV404" s="178"/>
      <c r="AW404" s="178"/>
      <c r="AX404" s="178"/>
      <c r="AY404" s="178"/>
      <c r="AZ404" s="226"/>
    </row>
    <row r="405" spans="1:52" s="144" customFormat="1" ht="14.25" customHeight="1" x14ac:dyDescent="0.2">
      <c r="A405" s="83"/>
      <c r="B405" s="208">
        <f t="shared" si="10"/>
        <v>354</v>
      </c>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226"/>
      <c r="AA405" s="145"/>
      <c r="AB405" s="208">
        <f t="shared" si="11"/>
        <v>354</v>
      </c>
      <c r="AC405" s="178"/>
      <c r="AD405" s="178"/>
      <c r="AE405" s="178"/>
      <c r="AF405" s="178"/>
      <c r="AG405" s="178"/>
      <c r="AH405" s="178"/>
      <c r="AI405" s="178"/>
      <c r="AJ405" s="178"/>
      <c r="AK405" s="178"/>
      <c r="AL405" s="178"/>
      <c r="AM405" s="178"/>
      <c r="AN405" s="178"/>
      <c r="AO405" s="178"/>
      <c r="AP405" s="178"/>
      <c r="AQ405" s="178"/>
      <c r="AR405" s="178"/>
      <c r="AS405" s="178"/>
      <c r="AT405" s="178"/>
      <c r="AU405" s="178"/>
      <c r="AV405" s="178"/>
      <c r="AW405" s="178"/>
      <c r="AX405" s="178"/>
      <c r="AY405" s="178"/>
      <c r="AZ405" s="226"/>
    </row>
    <row r="406" spans="1:52" s="144" customFormat="1" ht="14.25" customHeight="1" x14ac:dyDescent="0.2">
      <c r="A406" s="83"/>
      <c r="B406" s="208">
        <f t="shared" si="10"/>
        <v>355</v>
      </c>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226"/>
      <c r="AA406" s="145"/>
      <c r="AB406" s="208">
        <f t="shared" si="11"/>
        <v>355</v>
      </c>
      <c r="AC406" s="178"/>
      <c r="AD406" s="178"/>
      <c r="AE406" s="178"/>
      <c r="AF406" s="178"/>
      <c r="AG406" s="178"/>
      <c r="AH406" s="178"/>
      <c r="AI406" s="178"/>
      <c r="AJ406" s="178"/>
      <c r="AK406" s="178"/>
      <c r="AL406" s="178"/>
      <c r="AM406" s="178"/>
      <c r="AN406" s="178"/>
      <c r="AO406" s="178"/>
      <c r="AP406" s="178"/>
      <c r="AQ406" s="178"/>
      <c r="AR406" s="178"/>
      <c r="AS406" s="178"/>
      <c r="AT406" s="178"/>
      <c r="AU406" s="178"/>
      <c r="AV406" s="178"/>
      <c r="AW406" s="178"/>
      <c r="AX406" s="178"/>
      <c r="AY406" s="178"/>
      <c r="AZ406" s="226"/>
    </row>
    <row r="407" spans="1:52" s="144" customFormat="1" ht="14.25" customHeight="1" x14ac:dyDescent="0.2">
      <c r="A407" s="83"/>
      <c r="B407" s="208">
        <f t="shared" si="10"/>
        <v>356</v>
      </c>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226"/>
      <c r="AA407" s="145"/>
      <c r="AB407" s="208">
        <f t="shared" si="11"/>
        <v>356</v>
      </c>
      <c r="AC407" s="178"/>
      <c r="AD407" s="178"/>
      <c r="AE407" s="178"/>
      <c r="AF407" s="178"/>
      <c r="AG407" s="178"/>
      <c r="AH407" s="178"/>
      <c r="AI407" s="178"/>
      <c r="AJ407" s="178"/>
      <c r="AK407" s="178"/>
      <c r="AL407" s="178"/>
      <c r="AM407" s="178"/>
      <c r="AN407" s="178"/>
      <c r="AO407" s="178"/>
      <c r="AP407" s="178"/>
      <c r="AQ407" s="178"/>
      <c r="AR407" s="178"/>
      <c r="AS407" s="178"/>
      <c r="AT407" s="178"/>
      <c r="AU407" s="178"/>
      <c r="AV407" s="178"/>
      <c r="AW407" s="178"/>
      <c r="AX407" s="178"/>
      <c r="AY407" s="178"/>
      <c r="AZ407" s="226"/>
    </row>
    <row r="408" spans="1:52" s="144" customFormat="1" ht="14.25" customHeight="1" x14ac:dyDescent="0.2">
      <c r="A408" s="83"/>
      <c r="B408" s="208">
        <f t="shared" si="10"/>
        <v>357</v>
      </c>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226"/>
      <c r="AA408" s="145"/>
      <c r="AB408" s="208">
        <f t="shared" si="11"/>
        <v>357</v>
      </c>
      <c r="AC408" s="178"/>
      <c r="AD408" s="178"/>
      <c r="AE408" s="178"/>
      <c r="AF408" s="178"/>
      <c r="AG408" s="178"/>
      <c r="AH408" s="178"/>
      <c r="AI408" s="178"/>
      <c r="AJ408" s="178"/>
      <c r="AK408" s="178"/>
      <c r="AL408" s="178"/>
      <c r="AM408" s="178"/>
      <c r="AN408" s="178"/>
      <c r="AO408" s="178"/>
      <c r="AP408" s="178"/>
      <c r="AQ408" s="178"/>
      <c r="AR408" s="178"/>
      <c r="AS408" s="178"/>
      <c r="AT408" s="178"/>
      <c r="AU408" s="178"/>
      <c r="AV408" s="178"/>
      <c r="AW408" s="178"/>
      <c r="AX408" s="178"/>
      <c r="AY408" s="178"/>
      <c r="AZ408" s="226"/>
    </row>
    <row r="409" spans="1:52" s="144" customFormat="1" ht="14.25" customHeight="1" x14ac:dyDescent="0.2">
      <c r="A409" s="83"/>
      <c r="B409" s="208">
        <f t="shared" si="10"/>
        <v>358</v>
      </c>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226"/>
      <c r="AA409" s="145"/>
      <c r="AB409" s="208">
        <f t="shared" si="11"/>
        <v>358</v>
      </c>
      <c r="AC409" s="178"/>
      <c r="AD409" s="178"/>
      <c r="AE409" s="178"/>
      <c r="AF409" s="178"/>
      <c r="AG409" s="178"/>
      <c r="AH409" s="178"/>
      <c r="AI409" s="178"/>
      <c r="AJ409" s="178"/>
      <c r="AK409" s="178"/>
      <c r="AL409" s="178"/>
      <c r="AM409" s="178"/>
      <c r="AN409" s="178"/>
      <c r="AO409" s="178"/>
      <c r="AP409" s="178"/>
      <c r="AQ409" s="178"/>
      <c r="AR409" s="178"/>
      <c r="AS409" s="178"/>
      <c r="AT409" s="178"/>
      <c r="AU409" s="178"/>
      <c r="AV409" s="178"/>
      <c r="AW409" s="178"/>
      <c r="AX409" s="178"/>
      <c r="AY409" s="178"/>
      <c r="AZ409" s="226"/>
    </row>
    <row r="410" spans="1:52" s="144" customFormat="1" ht="14.25" customHeight="1" x14ac:dyDescent="0.2">
      <c r="A410" s="83"/>
      <c r="B410" s="208">
        <f t="shared" si="10"/>
        <v>359</v>
      </c>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226"/>
      <c r="AA410" s="145"/>
      <c r="AB410" s="208">
        <f t="shared" si="11"/>
        <v>359</v>
      </c>
      <c r="AC410" s="178"/>
      <c r="AD410" s="178"/>
      <c r="AE410" s="178"/>
      <c r="AF410" s="178"/>
      <c r="AG410" s="178"/>
      <c r="AH410" s="178"/>
      <c r="AI410" s="178"/>
      <c r="AJ410" s="178"/>
      <c r="AK410" s="178"/>
      <c r="AL410" s="178"/>
      <c r="AM410" s="178"/>
      <c r="AN410" s="178"/>
      <c r="AO410" s="178"/>
      <c r="AP410" s="178"/>
      <c r="AQ410" s="178"/>
      <c r="AR410" s="178"/>
      <c r="AS410" s="178"/>
      <c r="AT410" s="178"/>
      <c r="AU410" s="178"/>
      <c r="AV410" s="178"/>
      <c r="AW410" s="178"/>
      <c r="AX410" s="178"/>
      <c r="AY410" s="178"/>
      <c r="AZ410" s="226"/>
    </row>
    <row r="411" spans="1:52" s="144" customFormat="1" ht="14.25" customHeight="1" x14ac:dyDescent="0.2">
      <c r="A411" s="83"/>
      <c r="B411" s="208">
        <f t="shared" si="10"/>
        <v>360</v>
      </c>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226"/>
      <c r="AA411" s="145"/>
      <c r="AB411" s="208">
        <f t="shared" si="11"/>
        <v>360</v>
      </c>
      <c r="AC411" s="178"/>
      <c r="AD411" s="178"/>
      <c r="AE411" s="178"/>
      <c r="AF411" s="178"/>
      <c r="AG411" s="178"/>
      <c r="AH411" s="178"/>
      <c r="AI411" s="178"/>
      <c r="AJ411" s="178"/>
      <c r="AK411" s="178"/>
      <c r="AL411" s="178"/>
      <c r="AM411" s="178"/>
      <c r="AN411" s="178"/>
      <c r="AO411" s="178"/>
      <c r="AP411" s="178"/>
      <c r="AQ411" s="178"/>
      <c r="AR411" s="178"/>
      <c r="AS411" s="178"/>
      <c r="AT411" s="178"/>
      <c r="AU411" s="178"/>
      <c r="AV411" s="178"/>
      <c r="AW411" s="178"/>
      <c r="AX411" s="178"/>
      <c r="AY411" s="178"/>
      <c r="AZ411" s="226"/>
    </row>
    <row r="412" spans="1:52" s="144" customFormat="1" ht="14.25" customHeight="1" x14ac:dyDescent="0.2">
      <c r="A412" s="83"/>
      <c r="B412" s="208">
        <f t="shared" si="10"/>
        <v>361</v>
      </c>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226"/>
      <c r="AA412" s="145"/>
      <c r="AB412" s="208">
        <f t="shared" si="11"/>
        <v>361</v>
      </c>
      <c r="AC412" s="178"/>
      <c r="AD412" s="178"/>
      <c r="AE412" s="178"/>
      <c r="AF412" s="178"/>
      <c r="AG412" s="178"/>
      <c r="AH412" s="178"/>
      <c r="AI412" s="178"/>
      <c r="AJ412" s="178"/>
      <c r="AK412" s="178"/>
      <c r="AL412" s="178"/>
      <c r="AM412" s="178"/>
      <c r="AN412" s="178"/>
      <c r="AO412" s="178"/>
      <c r="AP412" s="178"/>
      <c r="AQ412" s="178"/>
      <c r="AR412" s="178"/>
      <c r="AS412" s="178"/>
      <c r="AT412" s="178"/>
      <c r="AU412" s="178"/>
      <c r="AV412" s="178"/>
      <c r="AW412" s="178"/>
      <c r="AX412" s="178"/>
      <c r="AY412" s="178"/>
      <c r="AZ412" s="226"/>
    </row>
    <row r="413" spans="1:52" s="144" customFormat="1" ht="14.25" customHeight="1" x14ac:dyDescent="0.2">
      <c r="A413" s="83"/>
      <c r="B413" s="208">
        <f t="shared" si="10"/>
        <v>362</v>
      </c>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226"/>
      <c r="AA413" s="145"/>
      <c r="AB413" s="208">
        <f t="shared" si="11"/>
        <v>362</v>
      </c>
      <c r="AC413" s="178"/>
      <c r="AD413" s="178"/>
      <c r="AE413" s="178"/>
      <c r="AF413" s="178"/>
      <c r="AG413" s="178"/>
      <c r="AH413" s="178"/>
      <c r="AI413" s="178"/>
      <c r="AJ413" s="178"/>
      <c r="AK413" s="178"/>
      <c r="AL413" s="178"/>
      <c r="AM413" s="178"/>
      <c r="AN413" s="178"/>
      <c r="AO413" s="178"/>
      <c r="AP413" s="178"/>
      <c r="AQ413" s="178"/>
      <c r="AR413" s="178"/>
      <c r="AS413" s="178"/>
      <c r="AT413" s="178"/>
      <c r="AU413" s="178"/>
      <c r="AV413" s="178"/>
      <c r="AW413" s="178"/>
      <c r="AX413" s="178"/>
      <c r="AY413" s="178"/>
      <c r="AZ413" s="226"/>
    </row>
    <row r="414" spans="1:52" s="144" customFormat="1" ht="14.25" customHeight="1" x14ac:dyDescent="0.2">
      <c r="A414" s="83"/>
      <c r="B414" s="208">
        <f t="shared" si="10"/>
        <v>363</v>
      </c>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226"/>
      <c r="AA414" s="145"/>
      <c r="AB414" s="208">
        <f t="shared" si="11"/>
        <v>363</v>
      </c>
      <c r="AC414" s="178"/>
      <c r="AD414" s="178"/>
      <c r="AE414" s="178"/>
      <c r="AF414" s="178"/>
      <c r="AG414" s="178"/>
      <c r="AH414" s="178"/>
      <c r="AI414" s="178"/>
      <c r="AJ414" s="178"/>
      <c r="AK414" s="178"/>
      <c r="AL414" s="178"/>
      <c r="AM414" s="178"/>
      <c r="AN414" s="178"/>
      <c r="AO414" s="178"/>
      <c r="AP414" s="178"/>
      <c r="AQ414" s="178"/>
      <c r="AR414" s="178"/>
      <c r="AS414" s="178"/>
      <c r="AT414" s="178"/>
      <c r="AU414" s="178"/>
      <c r="AV414" s="178"/>
      <c r="AW414" s="178"/>
      <c r="AX414" s="178"/>
      <c r="AY414" s="178"/>
      <c r="AZ414" s="226"/>
    </row>
    <row r="415" spans="1:52" s="144" customFormat="1" ht="14.25" customHeight="1" x14ac:dyDescent="0.2">
      <c r="A415" s="83"/>
      <c r="B415" s="208">
        <f t="shared" si="10"/>
        <v>364</v>
      </c>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226"/>
      <c r="AA415" s="145"/>
      <c r="AB415" s="208">
        <f t="shared" si="11"/>
        <v>364</v>
      </c>
      <c r="AC415" s="178"/>
      <c r="AD415" s="178"/>
      <c r="AE415" s="178"/>
      <c r="AF415" s="178"/>
      <c r="AG415" s="178"/>
      <c r="AH415" s="178"/>
      <c r="AI415" s="178"/>
      <c r="AJ415" s="178"/>
      <c r="AK415" s="178"/>
      <c r="AL415" s="178"/>
      <c r="AM415" s="178"/>
      <c r="AN415" s="178"/>
      <c r="AO415" s="178"/>
      <c r="AP415" s="178"/>
      <c r="AQ415" s="178"/>
      <c r="AR415" s="178"/>
      <c r="AS415" s="178"/>
      <c r="AT415" s="178"/>
      <c r="AU415" s="178"/>
      <c r="AV415" s="178"/>
      <c r="AW415" s="178"/>
      <c r="AX415" s="178"/>
      <c r="AY415" s="178"/>
      <c r="AZ415" s="226"/>
    </row>
    <row r="416" spans="1:52" s="144" customFormat="1" ht="14.25" customHeight="1" x14ac:dyDescent="0.2">
      <c r="A416" s="83"/>
      <c r="B416" s="209">
        <f t="shared" si="10"/>
        <v>365</v>
      </c>
      <c r="C416" s="180"/>
      <c r="D416" s="180"/>
      <c r="E416" s="180"/>
      <c r="F416" s="180"/>
      <c r="G416" s="180"/>
      <c r="H416" s="180"/>
      <c r="I416" s="180"/>
      <c r="J416" s="180"/>
      <c r="K416" s="180"/>
      <c r="L416" s="180"/>
      <c r="M416" s="180"/>
      <c r="N416" s="180"/>
      <c r="O416" s="180"/>
      <c r="P416" s="180"/>
      <c r="Q416" s="180"/>
      <c r="R416" s="180"/>
      <c r="S416" s="180"/>
      <c r="T416" s="180"/>
      <c r="U416" s="180"/>
      <c r="V416" s="180"/>
      <c r="W416" s="180"/>
      <c r="X416" s="180"/>
      <c r="Y416" s="180"/>
      <c r="Z416" s="227"/>
      <c r="AA416" s="145"/>
      <c r="AB416" s="209">
        <f t="shared" si="11"/>
        <v>365</v>
      </c>
      <c r="AC416" s="180"/>
      <c r="AD416" s="180"/>
      <c r="AE416" s="180"/>
      <c r="AF416" s="180"/>
      <c r="AG416" s="180"/>
      <c r="AH416" s="180"/>
      <c r="AI416" s="180"/>
      <c r="AJ416" s="180"/>
      <c r="AK416" s="180"/>
      <c r="AL416" s="180"/>
      <c r="AM416" s="180"/>
      <c r="AN416" s="180"/>
      <c r="AO416" s="180"/>
      <c r="AP416" s="180"/>
      <c r="AQ416" s="180"/>
      <c r="AR416" s="180"/>
      <c r="AS416" s="180"/>
      <c r="AT416" s="180"/>
      <c r="AU416" s="180"/>
      <c r="AV416" s="180"/>
      <c r="AW416" s="180"/>
      <c r="AX416" s="180"/>
      <c r="AY416" s="180"/>
      <c r="AZ416" s="227"/>
    </row>
    <row r="417" spans="1:53" s="144" customFormat="1" ht="12.75" customHeight="1" x14ac:dyDescent="0.2">
      <c r="A417" s="83"/>
      <c r="C417" s="203"/>
      <c r="AA417" s="145"/>
    </row>
    <row r="418" spans="1:53" s="144" customFormat="1" ht="12.75" customHeight="1" x14ac:dyDescent="0.2">
      <c r="A418" s="210"/>
      <c r="B418" s="211"/>
      <c r="C418" s="203"/>
      <c r="AA418" s="145"/>
    </row>
    <row r="419" spans="1:53" s="144" customFormat="1" ht="16" x14ac:dyDescent="0.2">
      <c r="A419" s="212"/>
      <c r="K419" s="213"/>
      <c r="L419" s="213"/>
      <c r="M419" s="213"/>
      <c r="N419" s="213"/>
      <c r="O419" s="213"/>
      <c r="P419" s="213"/>
      <c r="Q419" s="213"/>
      <c r="R419" s="213"/>
      <c r="S419" s="213"/>
      <c r="T419" s="213"/>
      <c r="U419" s="213"/>
      <c r="V419" s="213"/>
      <c r="W419" s="213"/>
      <c r="X419" s="213"/>
      <c r="Y419" s="213"/>
      <c r="Z419" s="213"/>
      <c r="AA419" s="145"/>
      <c r="AB419" s="213"/>
      <c r="AC419" s="213"/>
      <c r="AD419" s="213"/>
      <c r="AE419" s="213"/>
      <c r="AF419" s="213"/>
      <c r="AG419" s="213"/>
      <c r="AH419" s="213"/>
      <c r="AI419" s="213"/>
      <c r="AJ419" s="213"/>
      <c r="AK419" s="213"/>
      <c r="AL419" s="213"/>
      <c r="AM419" s="213"/>
      <c r="AN419" s="213"/>
      <c r="AO419" s="213"/>
      <c r="AP419" s="213"/>
      <c r="AQ419" s="213"/>
      <c r="AR419" s="213"/>
      <c r="AS419" s="213"/>
      <c r="AT419" s="213"/>
      <c r="AU419" s="213"/>
      <c r="AV419" s="213"/>
      <c r="AW419" s="213"/>
      <c r="AX419" s="213"/>
      <c r="AY419" s="213"/>
      <c r="AZ419" s="213"/>
      <c r="BA419" s="214"/>
    </row>
    <row r="420" spans="1:53" s="144" customFormat="1" ht="16" x14ac:dyDescent="0.2">
      <c r="A420" s="215"/>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s="214"/>
    </row>
    <row r="421" spans="1:53" s="144" customFormat="1" ht="16" x14ac:dyDescent="0.2">
      <c r="A421" s="216"/>
      <c r="K421" s="217" t="s">
        <v>453</v>
      </c>
      <c r="L421" s="217" t="s">
        <v>453</v>
      </c>
      <c r="M421" s="217" t="s">
        <v>453</v>
      </c>
      <c r="N421" s="217" t="s">
        <v>453</v>
      </c>
      <c r="O421" s="218" t="s">
        <v>453</v>
      </c>
      <c r="P421" s="218" t="s">
        <v>453</v>
      </c>
      <c r="Q421" s="218" t="s">
        <v>453</v>
      </c>
      <c r="R421" s="218" t="s">
        <v>453</v>
      </c>
      <c r="S421" s="218" t="s">
        <v>453</v>
      </c>
      <c r="T421" s="218" t="s">
        <v>453</v>
      </c>
      <c r="U421" s="218" t="s">
        <v>453</v>
      </c>
      <c r="V421" s="218" t="s">
        <v>453</v>
      </c>
      <c r="W421" s="218" t="s">
        <v>453</v>
      </c>
      <c r="X421" s="218" t="s">
        <v>453</v>
      </c>
      <c r="Y421" s="218" t="s">
        <v>453</v>
      </c>
      <c r="Z421" s="218" t="s">
        <v>453</v>
      </c>
      <c r="AA421" s="176"/>
      <c r="AB421" s="218"/>
      <c r="AC421" s="218"/>
      <c r="AD421" s="218"/>
      <c r="AE421" s="218"/>
      <c r="AF421" s="218"/>
      <c r="AG421" s="218"/>
      <c r="AH421" s="218"/>
      <c r="AI421" s="218"/>
      <c r="AJ421" s="218"/>
      <c r="AK421" s="218"/>
      <c r="AL421" s="218"/>
      <c r="AM421" s="218"/>
      <c r="AN421" s="218"/>
      <c r="AO421" s="218"/>
      <c r="AP421" s="218"/>
      <c r="AQ421" s="218"/>
      <c r="AR421" s="218"/>
      <c r="AS421" s="218"/>
      <c r="AT421" s="218"/>
      <c r="AU421" s="218"/>
      <c r="AV421" s="218"/>
      <c r="AW421" s="218"/>
      <c r="AX421" s="218"/>
      <c r="AY421" s="218"/>
      <c r="AZ421" s="218"/>
      <c r="BA421" s="214" t="s">
        <v>453</v>
      </c>
    </row>
    <row r="422" spans="1:53" s="144" customFormat="1" ht="16" x14ac:dyDescent="0.2">
      <c r="A422" s="212"/>
      <c r="K422" s="219"/>
      <c r="L422" s="219"/>
      <c r="M422" s="219"/>
      <c r="N422" s="219"/>
      <c r="O422" s="219"/>
      <c r="P422" s="219"/>
      <c r="Q422" s="219"/>
      <c r="R422" s="219"/>
      <c r="S422" s="219"/>
      <c r="T422" s="219"/>
      <c r="U422" s="219"/>
      <c r="V422" s="219"/>
      <c r="W422" s="219"/>
      <c r="X422" s="219"/>
      <c r="Y422" s="219"/>
      <c r="Z422" s="219"/>
      <c r="AA422" s="220"/>
      <c r="AB422" s="219"/>
      <c r="AC422" s="219"/>
      <c r="AD422" s="219"/>
      <c r="AE422" s="219"/>
      <c r="AF422" s="219"/>
      <c r="AG422" s="219"/>
      <c r="AH422" s="219"/>
      <c r="AI422" s="219"/>
      <c r="AJ422" s="219"/>
      <c r="AK422" s="219"/>
      <c r="AL422" s="219"/>
      <c r="AM422" s="219"/>
      <c r="AN422" s="219"/>
      <c r="AO422" s="219"/>
      <c r="AP422" s="219"/>
      <c r="AQ422" s="219"/>
      <c r="AR422" s="219"/>
      <c r="AS422" s="219"/>
      <c r="AT422" s="219"/>
      <c r="AU422" s="219"/>
      <c r="AV422" s="219"/>
      <c r="AW422" s="219"/>
      <c r="AX422" s="219"/>
      <c r="AY422" s="219"/>
      <c r="AZ422" s="219"/>
      <c r="BA422" s="214"/>
    </row>
    <row r="423" spans="1:53" s="144" customFormat="1" ht="16" x14ac:dyDescent="0.2">
      <c r="A423" s="212"/>
      <c r="K423" s="221"/>
      <c r="L423" s="221"/>
      <c r="M423" s="221"/>
      <c r="N423" s="221"/>
      <c r="O423" s="221"/>
      <c r="P423" s="221"/>
      <c r="Q423" s="221"/>
      <c r="R423" s="221"/>
      <c r="S423" s="221"/>
      <c r="T423" s="221"/>
      <c r="U423" s="221"/>
      <c r="V423" s="221"/>
      <c r="W423" s="221"/>
      <c r="X423" s="221"/>
      <c r="Y423" s="221"/>
      <c r="Z423" s="221"/>
      <c r="AA423" s="222"/>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14"/>
    </row>
    <row r="424" spans="1:53" s="144" customFormat="1" ht="16" x14ac:dyDescent="0.2">
      <c r="A424" s="212"/>
      <c r="K424" s="221"/>
      <c r="L424" s="221"/>
      <c r="M424" s="221"/>
      <c r="N424" s="221"/>
      <c r="O424" s="221"/>
      <c r="P424" s="221"/>
      <c r="Q424" s="221"/>
      <c r="R424" s="221"/>
      <c r="S424" s="221"/>
      <c r="T424" s="221"/>
      <c r="U424" s="221"/>
      <c r="V424" s="221"/>
      <c r="W424" s="221"/>
      <c r="X424" s="221"/>
      <c r="Y424" s="221"/>
      <c r="Z424" s="221"/>
      <c r="AA424" s="222"/>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14"/>
    </row>
    <row r="425" spans="1:53" s="144" customFormat="1" ht="16" x14ac:dyDescent="0.2">
      <c r="A425" s="212"/>
      <c r="K425" s="221"/>
      <c r="L425" s="221"/>
      <c r="M425" s="221"/>
      <c r="N425" s="221"/>
      <c r="O425" s="221"/>
      <c r="P425" s="221"/>
      <c r="Q425" s="221"/>
      <c r="R425" s="221"/>
      <c r="S425" s="221"/>
      <c r="T425" s="221"/>
      <c r="U425" s="221"/>
      <c r="V425" s="221"/>
      <c r="W425" s="221"/>
      <c r="X425" s="221"/>
      <c r="Y425" s="221"/>
      <c r="Z425" s="221"/>
      <c r="AA425" s="222"/>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14"/>
    </row>
    <row r="426" spans="1:53" ht="16" x14ac:dyDescent="0.2">
      <c r="AA426" s="145"/>
    </row>
    <row r="427" spans="1:53" ht="16" x14ac:dyDescent="0.2">
      <c r="AA427" s="145"/>
    </row>
    <row r="428" spans="1:53" ht="16" x14ac:dyDescent="0.2"/>
    <row r="429" spans="1:53" ht="16" x14ac:dyDescent="0.2"/>
    <row r="430" spans="1:53" ht="16" x14ac:dyDescent="0.2"/>
    <row r="431" spans="1:53" ht="16" x14ac:dyDescent="0.2"/>
    <row r="432" spans="1:53" ht="16" x14ac:dyDescent="0.2"/>
    <row r="433" ht="16" x14ac:dyDescent="0.2"/>
    <row r="434" ht="16" x14ac:dyDescent="0.2"/>
    <row r="435" ht="16" x14ac:dyDescent="0.2"/>
    <row r="436" ht="16" x14ac:dyDescent="0.2"/>
    <row r="437" ht="16" x14ac:dyDescent="0.2"/>
    <row r="438" ht="16" x14ac:dyDescent="0.2"/>
    <row r="439" ht="16" x14ac:dyDescent="0.2"/>
    <row r="440" ht="16" x14ac:dyDescent="0.2"/>
    <row r="441" ht="16" x14ac:dyDescent="0.2"/>
    <row r="442" ht="16" x14ac:dyDescent="0.2"/>
    <row r="443" ht="16" x14ac:dyDescent="0.2"/>
    <row r="444" ht="16" x14ac:dyDescent="0.2"/>
    <row r="445" ht="16" x14ac:dyDescent="0.2"/>
    <row r="446" ht="16" x14ac:dyDescent="0.2"/>
    <row r="447" ht="16" x14ac:dyDescent="0.2"/>
    <row r="448" ht="16" x14ac:dyDescent="0.2"/>
    <row r="449" ht="16" x14ac:dyDescent="0.2"/>
    <row r="450" ht="16" x14ac:dyDescent="0.2"/>
    <row r="451" ht="16" x14ac:dyDescent="0.2"/>
    <row r="452" ht="16" x14ac:dyDescent="0.2"/>
    <row r="453" ht="16" x14ac:dyDescent="0.2"/>
    <row r="454" ht="13.5" customHeight="1" x14ac:dyDescent="0.2"/>
  </sheetData>
  <sheetProtection algorithmName="SHA-512" hashValue="9yPjRFcgc4csUKBE20vDQymGKjtO5R3+QEtuQ5m3AVpiH6EAvhAu567O/OpDd1FPDwGkwH5Yag/hwZuXq4yALQ==" saltValue="//OvFyU5+U9pghFPCKyQJw==" spinCount="100000" sheet="1" selectLockedCells="1"/>
  <mergeCells count="4">
    <mergeCell ref="I40:J40"/>
    <mergeCell ref="C50:Z50"/>
    <mergeCell ref="AC50:AZ50"/>
    <mergeCell ref="J7:P12"/>
  </mergeCells>
  <conditionalFormatting sqref="C7">
    <cfRule type="expression" dxfId="51" priority="3">
      <formula>IF($C$7&lt;&gt;SUM($C$52:$Z$416),TRUE,FALSE)</formula>
    </cfRule>
  </conditionalFormatting>
  <conditionalFormatting sqref="G7">
    <cfRule type="expression" dxfId="48" priority="5">
      <formula>IF($G$7&lt;&gt;SUM($AC$52:$AZ$416),TRUE,FALSE)</formula>
    </cfRule>
  </conditionalFormatting>
  <dataValidations count="1">
    <dataValidation type="decimal" operator="greaterThanOrEqual" allowBlank="1" showInputMessage="1" showErrorMessage="1" error="Enter a positive value only." sqref="C418:N418" xr:uid="{DA309987-2A55-D74A-A631-8F56F7A86E75}">
      <formula1>0</formula1>
    </dataValidation>
  </dataValidations>
  <printOptions horizontalCentered="1"/>
  <pageMargins left="0.7" right="0.7" top="0.75" bottom="0.75" header="0.3" footer="0.3"/>
  <pageSetup scale="10" orientation="portrait" r:id="rId1"/>
  <headerFooter alignWithMargins="0">
    <oddFooter>&amp;LSouthwestern Public Service Company&amp;CPage &amp;P of &amp;N&amp;RForm &amp;A</oddFooter>
  </headerFooter>
  <tableParts count="4">
    <tablePart r:id="rId2"/>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expression" priority="6" id="{B3CF8440-F7AE-45BF-A446-92F1D4B48CEC}">
            <xm:f>IF(OR('3. Project Information'!$C$24="Solar",'3. Project Information'!$C$24="Wind", '3. Project Information'!$C$24="Other"),FALSE,TRUE)</xm:f>
            <x14:dxf>
              <font>
                <color theme="0" tint="-0.34998626667073579"/>
              </font>
              <fill>
                <patternFill>
                  <bgColor theme="0" tint="-0.34998626667073579"/>
                </patternFill>
              </fill>
            </x14:dxf>
          </x14:cfRule>
          <xm:sqref>C7:D46</xm:sqref>
        </x14:conditionalFormatting>
        <x14:conditionalFormatting xmlns:xm="http://schemas.microsoft.com/office/excel/2006/main">
          <x14:cfRule type="expression" priority="97" id="{064FED54-6EF9-45B0-9151-39041BB183A0}">
            <xm:f>IF(OR('3. Project Information'!$C$24="Solar",'3. Project Information'!$C$24="Wind", '3. Project Information'!$C$24="Solar",'3. Project Information'!$C$24="Wind", '3. Project Information'!$C$24="Other"),FALSE,TRUE)</xm:f>
            <x14:dxf>
              <font>
                <color theme="0" tint="-0.34998626667073579"/>
              </font>
              <fill>
                <patternFill>
                  <bgColor theme="0" tint="-0.34998626667073579"/>
                </patternFill>
              </fill>
            </x14:dxf>
          </x14:cfRule>
          <xm:sqref>C52:Z416</xm:sqref>
        </x14:conditionalFormatting>
        <x14:conditionalFormatting xmlns:xm="http://schemas.microsoft.com/office/excel/2006/main">
          <x14:cfRule type="expression" priority="2" id="{1AAD18A2-63E4-4C73-A859-61D651150BBE}">
            <xm:f>IF(OR('3. Project Information'!$C$37="Solar",'3. Project Information'!$C$37="Wind", '3. Project Information'!$C$37="Other"),FALSE,TRUE)</xm:f>
            <x14:dxf>
              <font>
                <color theme="0" tint="-0.34998626667073579"/>
              </font>
              <fill>
                <patternFill>
                  <bgColor theme="0" tint="-0.34998626667073579"/>
                </patternFill>
              </fill>
            </x14:dxf>
          </x14:cfRule>
          <xm:sqref>G7:H46</xm:sqref>
        </x14:conditionalFormatting>
        <x14:conditionalFormatting xmlns:xm="http://schemas.microsoft.com/office/excel/2006/main">
          <x14:cfRule type="expression" priority="1" id="{DBC8DEDA-7797-4AC8-AD47-4549AC877FF0}">
            <xm:f>IF(OR('3. Project Information'!$C$24="Solar",'3. Project Information'!$C$24="Wind", '3. Project Information'!$C$24="Other", '3. Project Information'!$C$37="Solar",'3. Project Information'!$C$37="Wind", '3. Project Information'!$C$37="Other"),FALSE,TRUE)</xm:f>
            <x14:dxf>
              <font>
                <color theme="0" tint="-0.34998626667073579"/>
              </font>
              <fill>
                <patternFill>
                  <bgColor theme="0" tint="-0.34998626667073579"/>
                </patternFill>
              </fill>
            </x14:dxf>
          </x14:cfRule>
          <xm:sqref>J7</xm:sqref>
        </x14:conditionalFormatting>
        <x14:conditionalFormatting xmlns:xm="http://schemas.microsoft.com/office/excel/2006/main">
          <x14:cfRule type="expression" priority="4" id="{FA3E0C3B-A9DA-4F13-816A-1EBE78AC8C33}">
            <xm:f>IF(OR('3. Project Information'!$C$37="Solar",'3. Project Information'!$C$37="Wind",'3. Project Information'!$C$37="Other" ),FALSE,TRUE)</xm:f>
            <x14:dxf>
              <font>
                <color theme="0" tint="-0.34998626667073579"/>
              </font>
              <fill>
                <patternFill>
                  <bgColor theme="0" tint="-0.34998626667073579"/>
                </patternFill>
              </fill>
            </x14:dxf>
          </x14:cfRule>
          <xm:sqref>AC52:AZ416</xm:sqref>
        </x14:conditionalFormatting>
      </x14:conditionalFormattings>
    </ext>
    <ext xmlns:x14="http://schemas.microsoft.com/office/spreadsheetml/2009/9/main" uri="{CCE6A557-97BC-4b89-ADB6-D9C93CAAB3DF}">
      <x14:dataValidations xmlns:xm="http://schemas.microsoft.com/office/excel/2006/main" count="2">
        <x14:dataValidation type="decimal" allowBlank="1" showInputMessage="1" showErrorMessage="1" xr:uid="{1CFEE5C7-94BE-4A26-BCE0-86583CC79CB8}">
          <x14:formula1>
            <xm:f>'Input Ranges'!$I$3</xm:f>
          </x14:formula1>
          <x14:formula2>
            <xm:f>'Input Ranges'!$J$3</xm:f>
          </x14:formula2>
          <xm:sqref>G7:H46 D7:D46 C8:C46</xm:sqref>
        </x14:dataValidation>
        <x14:dataValidation type="decimal" allowBlank="1" showInputMessage="1" showErrorMessage="1" xr:uid="{4B2DC636-8011-0E40-B1E7-4699BB27E3BB}">
          <x14:formula1>
            <xm:f>'Input Ranges'!$I$8</xm:f>
          </x14:formula1>
          <x14:formula2>
            <xm:f>'Input Ranges'!$J$8</xm:f>
          </x14:formula2>
          <xm:sqref>C52:Z416 AC52:AZ416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A5E4B-6B9C-8844-B4E1-19441AC18715}">
  <sheetPr codeName="Sheet12">
    <tabColor theme="3" tint="0.59999389629810485"/>
    <pageSetUpPr fitToPage="1"/>
  </sheetPr>
  <dimension ref="A1:I107"/>
  <sheetViews>
    <sheetView showGridLines="0" showOutlineSymbols="0" zoomScale="115" zoomScaleNormal="115" workbookViewId="0">
      <selection activeCell="C28" sqref="C28"/>
    </sheetView>
  </sheetViews>
  <sheetFormatPr baseColWidth="10" defaultColWidth="11" defaultRowHeight="15" customHeight="1" x14ac:dyDescent="0.2"/>
  <cols>
    <col min="1" max="1" width="5.19921875" style="144" customWidth="1"/>
    <col min="2" max="2" width="101.19921875" style="145" customWidth="1"/>
    <col min="3" max="3" width="40.19921875" style="145" customWidth="1"/>
    <col min="4" max="4" width="33.796875" style="145" customWidth="1"/>
    <col min="5" max="5" width="5.19921875" style="144" customWidth="1"/>
    <col min="6" max="16384" width="11" style="63"/>
  </cols>
  <sheetData>
    <row r="1" spans="1:9" ht="25.5" customHeight="1" x14ac:dyDescent="0.2">
      <c r="A1" s="65"/>
      <c r="B1" s="18" t="s">
        <v>454</v>
      </c>
      <c r="C1" s="47"/>
      <c r="D1" s="66"/>
      <c r="E1" s="66"/>
      <c r="F1" s="66"/>
      <c r="G1" s="66"/>
      <c r="H1" s="66"/>
      <c r="I1" s="66"/>
    </row>
    <row r="2" spans="1:9" ht="25.5" customHeight="1" x14ac:dyDescent="0.2">
      <c r="A2" s="65"/>
      <c r="B2" s="98"/>
      <c r="C2" s="66"/>
      <c r="D2" s="66"/>
      <c r="E2" s="66"/>
      <c r="F2" s="66"/>
      <c r="G2" s="66"/>
      <c r="H2" s="66"/>
      <c r="I2" s="66"/>
    </row>
    <row r="3" spans="1:9" ht="18" x14ac:dyDescent="0.2">
      <c r="A3" s="65"/>
      <c r="B3" s="50" t="s">
        <v>455</v>
      </c>
      <c r="C3" s="113" t="s">
        <v>456</v>
      </c>
      <c r="D3" s="66"/>
      <c r="E3" s="66"/>
      <c r="F3" s="66"/>
      <c r="G3" s="66"/>
      <c r="H3" s="66"/>
      <c r="I3" s="66"/>
    </row>
    <row r="4" spans="1:9" ht="17" customHeight="1" x14ac:dyDescent="0.2">
      <c r="A4" s="65"/>
      <c r="B4" s="51" t="s">
        <v>457</v>
      </c>
      <c r="C4" s="90"/>
      <c r="D4" s="66"/>
      <c r="E4" s="66"/>
      <c r="F4" s="66"/>
      <c r="G4" s="66"/>
      <c r="H4" s="66"/>
      <c r="I4" s="66"/>
    </row>
    <row r="5" spans="1:9" ht="17" customHeight="1" x14ac:dyDescent="0.2">
      <c r="A5" s="65"/>
      <c r="B5" s="51" t="s">
        <v>458</v>
      </c>
      <c r="C5" s="90"/>
      <c r="D5" s="66"/>
      <c r="E5" s="66"/>
      <c r="F5" s="66"/>
      <c r="G5" s="66"/>
      <c r="H5" s="66"/>
      <c r="I5" s="66"/>
    </row>
    <row r="6" spans="1:9" ht="17" customHeight="1" x14ac:dyDescent="0.2">
      <c r="A6" s="65"/>
      <c r="B6" s="51" t="s">
        <v>662</v>
      </c>
      <c r="C6" s="90"/>
      <c r="D6" s="66"/>
      <c r="E6" s="66"/>
      <c r="F6" s="66"/>
      <c r="G6" s="66"/>
      <c r="H6" s="66"/>
      <c r="I6" s="66"/>
    </row>
    <row r="7" spans="1:9" ht="17" customHeight="1" x14ac:dyDescent="0.2">
      <c r="A7" s="65"/>
      <c r="B7" s="51" t="s">
        <v>459</v>
      </c>
      <c r="C7" s="90"/>
      <c r="D7" s="66"/>
      <c r="E7" s="66"/>
      <c r="F7" s="66"/>
      <c r="G7" s="66"/>
      <c r="H7" s="66"/>
      <c r="I7" s="66"/>
    </row>
    <row r="8" spans="1:9" ht="17" customHeight="1" x14ac:dyDescent="0.2">
      <c r="A8" s="65"/>
      <c r="B8" s="51" t="s">
        <v>460</v>
      </c>
      <c r="C8" s="90"/>
      <c r="D8" s="66"/>
      <c r="E8" s="66"/>
      <c r="F8" s="66"/>
      <c r="G8" s="66"/>
      <c r="H8" s="66"/>
      <c r="I8" s="66"/>
    </row>
    <row r="9" spans="1:9" ht="17" customHeight="1" x14ac:dyDescent="0.2">
      <c r="A9" s="65"/>
      <c r="B9" s="51" t="s">
        <v>461</v>
      </c>
      <c r="C9" s="233"/>
      <c r="D9" s="66"/>
      <c r="E9" s="66"/>
      <c r="F9" s="66"/>
      <c r="G9" s="66"/>
      <c r="H9" s="66"/>
      <c r="I9" s="66"/>
    </row>
    <row r="10" spans="1:9" ht="17" customHeight="1" x14ac:dyDescent="0.2">
      <c r="A10" s="65"/>
      <c r="B10" s="51" t="s">
        <v>462</v>
      </c>
      <c r="C10" s="178"/>
      <c r="D10" s="66"/>
      <c r="E10" s="66"/>
      <c r="F10" s="66"/>
      <c r="G10" s="66"/>
      <c r="H10" s="66"/>
      <c r="I10" s="66"/>
    </row>
    <row r="11" spans="1:9" ht="17" customHeight="1" x14ac:dyDescent="0.2">
      <c r="A11" s="65"/>
      <c r="B11" s="52" t="s">
        <v>463</v>
      </c>
      <c r="C11" s="96"/>
      <c r="D11" s="66"/>
      <c r="E11" s="66"/>
      <c r="F11" s="66"/>
      <c r="G11" s="66"/>
      <c r="H11" s="66"/>
      <c r="I11" s="66"/>
    </row>
    <row r="13" spans="1:9" ht="15" customHeight="1" x14ac:dyDescent="0.2">
      <c r="B13" s="50" t="s">
        <v>464</v>
      </c>
      <c r="C13" s="113" t="s">
        <v>456</v>
      </c>
    </row>
    <row r="14" spans="1:9" ht="15" customHeight="1" x14ac:dyDescent="0.2">
      <c r="B14" s="51" t="s">
        <v>465</v>
      </c>
      <c r="C14" s="90"/>
    </row>
    <row r="15" spans="1:9" ht="15" customHeight="1" x14ac:dyDescent="0.2">
      <c r="B15" s="51" t="s">
        <v>466</v>
      </c>
      <c r="C15" s="90"/>
    </row>
    <row r="16" spans="1:9" ht="15" customHeight="1" x14ac:dyDescent="0.2">
      <c r="B16" s="51" t="s">
        <v>467</v>
      </c>
      <c r="C16" s="90"/>
    </row>
    <row r="17" spans="1:5" ht="15" customHeight="1" x14ac:dyDescent="0.2">
      <c r="B17" s="51" t="s">
        <v>468</v>
      </c>
      <c r="C17" s="90"/>
    </row>
    <row r="18" spans="1:5" ht="15" customHeight="1" x14ac:dyDescent="0.2">
      <c r="B18" s="51" t="s">
        <v>461</v>
      </c>
      <c r="C18" s="234"/>
    </row>
    <row r="19" spans="1:5" ht="15" customHeight="1" x14ac:dyDescent="0.2">
      <c r="B19" s="51" t="s">
        <v>462</v>
      </c>
      <c r="C19" s="178"/>
    </row>
    <row r="20" spans="1:5" ht="15" customHeight="1" x14ac:dyDescent="0.2">
      <c r="B20" s="51" t="s">
        <v>469</v>
      </c>
      <c r="C20" s="192"/>
    </row>
    <row r="21" spans="1:5" ht="15" customHeight="1" x14ac:dyDescent="0.2">
      <c r="B21" s="51" t="s">
        <v>470</v>
      </c>
      <c r="C21" s="192"/>
    </row>
    <row r="22" spans="1:5" ht="15" customHeight="1" x14ac:dyDescent="0.2">
      <c r="B22" s="51" t="s">
        <v>471</v>
      </c>
      <c r="C22" s="178"/>
    </row>
    <row r="23" spans="1:5" ht="15" customHeight="1" x14ac:dyDescent="0.2">
      <c r="B23" s="52" t="s">
        <v>472</v>
      </c>
      <c r="C23" s="96"/>
    </row>
    <row r="24" spans="1:5" ht="20.25" customHeight="1" x14ac:dyDescent="0.2">
      <c r="A24" s="83"/>
      <c r="D24" s="144"/>
    </row>
    <row r="25" spans="1:5" ht="16" x14ac:dyDescent="0.2">
      <c r="A25" s="83"/>
      <c r="B25" s="50" t="s">
        <v>473</v>
      </c>
      <c r="C25" s="113" t="s">
        <v>456</v>
      </c>
      <c r="D25" s="144"/>
      <c r="E25" s="63"/>
    </row>
    <row r="26" spans="1:5" s="229" customFormat="1" x14ac:dyDescent="0.15">
      <c r="A26" s="83"/>
      <c r="B26" s="51" t="s">
        <v>474</v>
      </c>
      <c r="C26" s="178"/>
      <c r="D26" s="184"/>
      <c r="E26" s="228"/>
    </row>
    <row r="27" spans="1:5" s="229" customFormat="1" x14ac:dyDescent="0.15">
      <c r="A27" s="83"/>
      <c r="B27" s="51" t="s">
        <v>475</v>
      </c>
      <c r="C27" s="178"/>
      <c r="D27" s="184"/>
      <c r="E27" s="228"/>
    </row>
    <row r="28" spans="1:5" ht="16" x14ac:dyDescent="0.2">
      <c r="A28" s="83"/>
      <c r="B28" s="51" t="s">
        <v>476</v>
      </c>
      <c r="C28" s="178"/>
      <c r="D28" s="143"/>
    </row>
    <row r="29" spans="1:5" ht="28.5" customHeight="1" x14ac:dyDescent="0.2">
      <c r="A29" s="83"/>
      <c r="B29" s="106" t="s">
        <v>477</v>
      </c>
      <c r="C29" s="90"/>
      <c r="D29" s="143"/>
    </row>
    <row r="30" spans="1:5" ht="16" x14ac:dyDescent="0.2">
      <c r="A30" s="83"/>
      <c r="B30" s="51" t="s">
        <v>478</v>
      </c>
      <c r="C30" s="178"/>
      <c r="D30" s="143"/>
    </row>
    <row r="31" spans="1:5" ht="16" x14ac:dyDescent="0.2">
      <c r="A31" s="83"/>
      <c r="B31" s="106" t="s">
        <v>479</v>
      </c>
      <c r="C31" s="178"/>
      <c r="D31" s="144"/>
    </row>
    <row r="32" spans="1:5" ht="16" x14ac:dyDescent="0.2">
      <c r="A32" s="83"/>
      <c r="B32" s="107" t="s">
        <v>480</v>
      </c>
      <c r="C32" s="96"/>
      <c r="D32" s="144"/>
    </row>
    <row r="33" spans="1:7" ht="12.75" customHeight="1" x14ac:dyDescent="0.2">
      <c r="A33" s="83"/>
      <c r="B33" s="230"/>
      <c r="C33" s="144"/>
      <c r="D33" s="144"/>
    </row>
    <row r="34" spans="1:7" ht="20.25" customHeight="1" x14ac:dyDescent="0.2">
      <c r="A34" s="83"/>
      <c r="B34" s="50" t="s">
        <v>481</v>
      </c>
      <c r="C34" s="71" t="s">
        <v>482</v>
      </c>
      <c r="D34" s="63"/>
      <c r="E34" s="63"/>
    </row>
    <row r="35" spans="1:7" s="145" customFormat="1" ht="16" x14ac:dyDescent="0.2">
      <c r="A35" s="83"/>
      <c r="B35" s="124" t="s">
        <v>317</v>
      </c>
      <c r="C35" s="124"/>
      <c r="D35" s="144"/>
      <c r="E35" s="231"/>
    </row>
    <row r="36" spans="1:7" s="145" customFormat="1" ht="16" x14ac:dyDescent="0.2">
      <c r="A36" s="83"/>
      <c r="B36" s="51" t="s">
        <v>483</v>
      </c>
      <c r="C36" s="178"/>
      <c r="D36" s="144"/>
      <c r="E36" s="144"/>
    </row>
    <row r="37" spans="1:7" s="145" customFormat="1" ht="16" x14ac:dyDescent="0.2">
      <c r="A37" s="83"/>
      <c r="B37" s="51" t="s">
        <v>484</v>
      </c>
      <c r="C37" s="178"/>
      <c r="D37" s="144"/>
      <c r="E37" s="144"/>
    </row>
    <row r="38" spans="1:7" s="145" customFormat="1" ht="16" x14ac:dyDescent="0.2">
      <c r="A38" s="83"/>
      <c r="B38" s="51" t="s">
        <v>485</v>
      </c>
      <c r="C38" s="178"/>
      <c r="D38" s="144"/>
      <c r="E38" s="144"/>
    </row>
    <row r="39" spans="1:7" s="145" customFormat="1" ht="16" x14ac:dyDescent="0.2">
      <c r="A39" s="83"/>
      <c r="B39" s="51" t="s">
        <v>486</v>
      </c>
      <c r="C39" s="178"/>
      <c r="D39" s="144"/>
      <c r="E39" s="144"/>
    </row>
    <row r="40" spans="1:7" x14ac:dyDescent="0.2">
      <c r="A40" s="83"/>
      <c r="B40" s="51" t="s">
        <v>487</v>
      </c>
      <c r="C40" s="38"/>
      <c r="D40" s="117"/>
      <c r="E40" s="118"/>
      <c r="F40" s="114"/>
      <c r="G40" s="109"/>
    </row>
    <row r="41" spans="1:7" x14ac:dyDescent="0.2">
      <c r="A41" s="83"/>
      <c r="B41" s="51" t="s">
        <v>488</v>
      </c>
      <c r="C41" s="38"/>
      <c r="D41" s="117"/>
      <c r="E41" s="118"/>
      <c r="F41" s="114"/>
      <c r="G41" s="109"/>
    </row>
    <row r="42" spans="1:7" x14ac:dyDescent="0.2">
      <c r="A42" s="83"/>
      <c r="B42" s="51" t="s">
        <v>489</v>
      </c>
      <c r="C42" s="38"/>
      <c r="D42" s="117"/>
      <c r="E42" s="118"/>
      <c r="F42" s="114"/>
      <c r="G42" s="109"/>
    </row>
    <row r="43" spans="1:7" s="145" customFormat="1" ht="16" x14ac:dyDescent="0.2">
      <c r="A43" s="83"/>
      <c r="B43" s="124" t="s">
        <v>326</v>
      </c>
      <c r="C43" s="124"/>
    </row>
    <row r="44" spans="1:7" s="145" customFormat="1" ht="16" x14ac:dyDescent="0.2">
      <c r="A44" s="83"/>
      <c r="B44" s="51" t="s">
        <v>483</v>
      </c>
      <c r="C44" s="178"/>
      <c r="E44" s="144"/>
    </row>
    <row r="45" spans="1:7" s="145" customFormat="1" ht="16" x14ac:dyDescent="0.2">
      <c r="A45" s="83"/>
      <c r="B45" s="51" t="s">
        <v>484</v>
      </c>
      <c r="C45" s="178"/>
      <c r="E45" s="231"/>
    </row>
    <row r="46" spans="1:7" s="145" customFormat="1" ht="16" x14ac:dyDescent="0.2">
      <c r="A46" s="83"/>
      <c r="B46" s="51" t="s">
        <v>485</v>
      </c>
      <c r="C46" s="178"/>
      <c r="E46" s="144"/>
    </row>
    <row r="47" spans="1:7" s="145" customFormat="1" ht="16" x14ac:dyDescent="0.2">
      <c r="A47" s="83"/>
      <c r="B47" s="51" t="s">
        <v>486</v>
      </c>
      <c r="C47" s="178"/>
      <c r="E47" s="144"/>
    </row>
    <row r="48" spans="1:7" x14ac:dyDescent="0.2">
      <c r="A48" s="83"/>
      <c r="B48" s="51" t="s">
        <v>487</v>
      </c>
      <c r="C48" s="38"/>
      <c r="D48" s="117"/>
      <c r="E48" s="118"/>
      <c r="F48" s="114"/>
      <c r="G48" s="109"/>
    </row>
    <row r="49" spans="1:7" x14ac:dyDescent="0.2">
      <c r="A49" s="83"/>
      <c r="B49" s="51" t="s">
        <v>488</v>
      </c>
      <c r="C49" s="38"/>
      <c r="D49" s="117"/>
      <c r="E49" s="118"/>
      <c r="F49" s="114"/>
      <c r="G49" s="109"/>
    </row>
    <row r="50" spans="1:7" x14ac:dyDescent="0.2">
      <c r="A50" s="83"/>
      <c r="B50" s="51" t="s">
        <v>489</v>
      </c>
      <c r="C50" s="38"/>
      <c r="D50" s="117"/>
      <c r="E50" s="118"/>
      <c r="F50" s="114"/>
      <c r="G50" s="109"/>
    </row>
    <row r="51" spans="1:7" s="145" customFormat="1" ht="16" x14ac:dyDescent="0.2">
      <c r="A51" s="83"/>
      <c r="B51" s="124" t="s">
        <v>328</v>
      </c>
      <c r="C51" s="124"/>
      <c r="E51" s="144"/>
    </row>
    <row r="52" spans="1:7" ht="16" x14ac:dyDescent="0.2">
      <c r="A52" s="83"/>
      <c r="B52" s="51" t="s">
        <v>483</v>
      </c>
      <c r="C52" s="178"/>
      <c r="D52" s="144"/>
    </row>
    <row r="53" spans="1:7" ht="16" x14ac:dyDescent="0.2">
      <c r="A53" s="83"/>
      <c r="B53" s="51" t="s">
        <v>484</v>
      </c>
      <c r="C53" s="178"/>
      <c r="D53" s="63"/>
    </row>
    <row r="54" spans="1:7" ht="16" x14ac:dyDescent="0.2">
      <c r="A54" s="83"/>
      <c r="B54" s="51" t="s">
        <v>485</v>
      </c>
      <c r="C54" s="178"/>
      <c r="D54" s="63"/>
    </row>
    <row r="55" spans="1:7" ht="16" x14ac:dyDescent="0.2">
      <c r="A55" s="83"/>
      <c r="B55" s="51" t="s">
        <v>486</v>
      </c>
      <c r="C55" s="178"/>
      <c r="D55" s="63"/>
    </row>
    <row r="56" spans="1:7" x14ac:dyDescent="0.2">
      <c r="A56" s="83"/>
      <c r="B56" s="51" t="s">
        <v>487</v>
      </c>
      <c r="C56" s="38"/>
      <c r="D56" s="117"/>
      <c r="E56" s="118"/>
      <c r="F56" s="114"/>
      <c r="G56" s="109"/>
    </row>
    <row r="57" spans="1:7" x14ac:dyDescent="0.2">
      <c r="A57" s="83"/>
      <c r="B57" s="51" t="s">
        <v>488</v>
      </c>
      <c r="C57" s="38"/>
      <c r="D57" s="117"/>
      <c r="E57" s="118"/>
      <c r="F57" s="114"/>
      <c r="G57" s="109"/>
    </row>
    <row r="58" spans="1:7" x14ac:dyDescent="0.2">
      <c r="A58" s="83"/>
      <c r="B58" s="51" t="s">
        <v>489</v>
      </c>
      <c r="C58" s="38"/>
      <c r="D58" s="117"/>
      <c r="E58" s="118"/>
      <c r="F58" s="114"/>
      <c r="G58" s="109"/>
    </row>
    <row r="59" spans="1:7" ht="16" x14ac:dyDescent="0.2">
      <c r="A59" s="83"/>
      <c r="B59" s="124" t="s">
        <v>329</v>
      </c>
      <c r="C59" s="124"/>
      <c r="D59" s="144"/>
    </row>
    <row r="60" spans="1:7" ht="16" x14ac:dyDescent="0.2">
      <c r="A60" s="83"/>
      <c r="B60" s="51" t="s">
        <v>483</v>
      </c>
      <c r="C60" s="178"/>
      <c r="D60" s="144"/>
    </row>
    <row r="61" spans="1:7" ht="16" x14ac:dyDescent="0.2">
      <c r="A61" s="83"/>
      <c r="B61" s="51" t="s">
        <v>484</v>
      </c>
      <c r="C61" s="178"/>
      <c r="D61" s="144"/>
      <c r="E61" s="63"/>
    </row>
    <row r="62" spans="1:7" ht="16" x14ac:dyDescent="0.2">
      <c r="B62" s="51" t="s">
        <v>485</v>
      </c>
      <c r="C62" s="178"/>
      <c r="D62" s="144"/>
      <c r="E62" s="63"/>
    </row>
    <row r="63" spans="1:7" ht="16" x14ac:dyDescent="0.2">
      <c r="B63" s="51" t="s">
        <v>486</v>
      </c>
      <c r="C63" s="178"/>
      <c r="D63" s="144"/>
      <c r="E63" s="63"/>
    </row>
    <row r="64" spans="1:7" x14ac:dyDescent="0.2">
      <c r="A64" s="83"/>
      <c r="B64" s="51" t="s">
        <v>487</v>
      </c>
      <c r="C64" s="38"/>
      <c r="D64" s="117"/>
      <c r="E64" s="118"/>
      <c r="F64" s="114"/>
      <c r="G64" s="109"/>
    </row>
    <row r="65" spans="1:7" x14ac:dyDescent="0.2">
      <c r="A65" s="83"/>
      <c r="B65" s="51" t="s">
        <v>488</v>
      </c>
      <c r="C65" s="38"/>
      <c r="D65" s="117"/>
      <c r="E65" s="118"/>
      <c r="F65" s="114"/>
      <c r="G65" s="109"/>
    </row>
    <row r="66" spans="1:7" x14ac:dyDescent="0.2">
      <c r="A66" s="83"/>
      <c r="B66" s="52" t="s">
        <v>489</v>
      </c>
      <c r="C66" s="163"/>
      <c r="D66" s="117"/>
      <c r="E66" s="118"/>
      <c r="F66" s="114"/>
      <c r="G66" s="109"/>
    </row>
    <row r="67" spans="1:7" ht="20.25" customHeight="1" x14ac:dyDescent="0.2">
      <c r="A67" s="83"/>
      <c r="D67" s="117"/>
      <c r="E67" s="118"/>
      <c r="F67" s="114"/>
      <c r="G67" s="109"/>
    </row>
    <row r="68" spans="1:7" x14ac:dyDescent="0.2">
      <c r="A68" s="83"/>
      <c r="B68" s="50" t="s">
        <v>490</v>
      </c>
      <c r="C68" s="71" t="s">
        <v>482</v>
      </c>
      <c r="D68" s="117"/>
      <c r="E68" s="118"/>
      <c r="F68" s="114"/>
      <c r="G68" s="109"/>
    </row>
    <row r="69" spans="1:7" x14ac:dyDescent="0.2">
      <c r="A69" s="83"/>
      <c r="B69" s="51" t="s">
        <v>491</v>
      </c>
      <c r="C69" s="158"/>
      <c r="D69" s="117"/>
      <c r="E69" s="118"/>
      <c r="F69" s="114"/>
      <c r="G69" s="109"/>
    </row>
    <row r="70" spans="1:7" x14ac:dyDescent="0.2">
      <c r="A70" s="83"/>
      <c r="B70" s="51" t="s">
        <v>492</v>
      </c>
      <c r="C70" s="37"/>
      <c r="D70" s="117"/>
      <c r="E70" s="118"/>
      <c r="F70" s="114"/>
      <c r="G70" s="109"/>
    </row>
    <row r="71" spans="1:7" x14ac:dyDescent="0.2">
      <c r="A71" s="83"/>
      <c r="B71" s="51" t="s">
        <v>493</v>
      </c>
      <c r="C71" s="192"/>
      <c r="D71" s="117"/>
      <c r="E71" s="118"/>
      <c r="F71" s="114"/>
      <c r="G71" s="109"/>
    </row>
    <row r="72" spans="1:7" x14ac:dyDescent="0.2">
      <c r="A72" s="83"/>
      <c r="B72" s="51" t="s">
        <v>494</v>
      </c>
      <c r="C72" s="158"/>
      <c r="D72" s="117"/>
      <c r="E72" s="118"/>
      <c r="F72" s="114"/>
      <c r="G72" s="109"/>
    </row>
    <row r="73" spans="1:7" x14ac:dyDescent="0.2">
      <c r="A73" s="83"/>
      <c r="B73" s="51" t="s">
        <v>495</v>
      </c>
      <c r="C73" s="38"/>
      <c r="D73" s="117"/>
      <c r="E73" s="118"/>
      <c r="F73" s="114"/>
      <c r="G73" s="109"/>
    </row>
    <row r="74" spans="1:7" x14ac:dyDescent="0.2">
      <c r="A74" s="83"/>
      <c r="B74" s="52" t="s">
        <v>264</v>
      </c>
      <c r="C74" s="235"/>
      <c r="D74" s="117"/>
      <c r="E74" s="118"/>
      <c r="F74" s="114"/>
      <c r="G74" s="109"/>
    </row>
    <row r="76" spans="1:7" ht="15" customHeight="1" x14ac:dyDescent="0.2">
      <c r="B76" s="50" t="s">
        <v>496</v>
      </c>
      <c r="C76" s="71" t="s">
        <v>482</v>
      </c>
    </row>
    <row r="77" spans="1:7" ht="15" customHeight="1" x14ac:dyDescent="0.2">
      <c r="B77" s="51" t="s">
        <v>497</v>
      </c>
      <c r="C77" s="37"/>
    </row>
    <row r="78" spans="1:7" ht="15" customHeight="1" x14ac:dyDescent="0.2">
      <c r="B78" s="51" t="s">
        <v>498</v>
      </c>
      <c r="C78" s="37"/>
    </row>
    <row r="79" spans="1:7" ht="40" customHeight="1" x14ac:dyDescent="0.2">
      <c r="B79" s="232" t="s">
        <v>499</v>
      </c>
      <c r="C79" s="37"/>
    </row>
    <row r="80" spans="1:7" ht="15" customHeight="1" x14ac:dyDescent="0.2">
      <c r="B80" s="51" t="s">
        <v>500</v>
      </c>
      <c r="C80" s="327"/>
    </row>
    <row r="81" spans="2:3" ht="15" customHeight="1" x14ac:dyDescent="0.2">
      <c r="B81" s="79" t="s">
        <v>663</v>
      </c>
      <c r="C81" s="329"/>
    </row>
    <row r="82" spans="2:3" ht="15" customHeight="1" x14ac:dyDescent="0.2">
      <c r="B82" s="79" t="s">
        <v>664</v>
      </c>
      <c r="C82" s="37"/>
    </row>
    <row r="83" spans="2:3" ht="15" customHeight="1" x14ac:dyDescent="0.2">
      <c r="B83" s="51" t="s">
        <v>665</v>
      </c>
      <c r="C83" s="166" t="str">
        <f>IF(C81="","",_xlfn.CONCAT("$",TEXT(C81,"0"),"/",C82))</f>
        <v/>
      </c>
    </row>
    <row r="84" spans="2:3" ht="15" customHeight="1" x14ac:dyDescent="0.2">
      <c r="B84" s="51" t="s">
        <v>674</v>
      </c>
      <c r="C84" s="37"/>
    </row>
    <row r="85" spans="2:3" ht="26.25" customHeight="1" x14ac:dyDescent="0.2">
      <c r="B85" s="106" t="s">
        <v>501</v>
      </c>
      <c r="C85" s="37"/>
    </row>
    <row r="86" spans="2:3" ht="15" customHeight="1" x14ac:dyDescent="0.2">
      <c r="B86" s="51" t="s">
        <v>502</v>
      </c>
      <c r="C86" s="37"/>
    </row>
    <row r="87" spans="2:3" ht="15" customHeight="1" x14ac:dyDescent="0.2">
      <c r="B87" s="51" t="s">
        <v>503</v>
      </c>
      <c r="C87" s="37"/>
    </row>
    <row r="88" spans="2:3" ht="15" customHeight="1" x14ac:dyDescent="0.2">
      <c r="B88" s="51" t="s">
        <v>698</v>
      </c>
      <c r="C88" s="37"/>
    </row>
    <row r="89" spans="2:3" ht="15" customHeight="1" x14ac:dyDescent="0.2">
      <c r="B89" s="52" t="s">
        <v>699</v>
      </c>
      <c r="C89" s="44"/>
    </row>
    <row r="91" spans="2:3" ht="15" customHeight="1" x14ac:dyDescent="0.2">
      <c r="B91" s="50" t="s">
        <v>504</v>
      </c>
      <c r="C91" s="71" t="s">
        <v>482</v>
      </c>
    </row>
    <row r="92" spans="2:3" ht="15" customHeight="1" x14ac:dyDescent="0.2">
      <c r="B92" s="51" t="s">
        <v>505</v>
      </c>
      <c r="C92" s="37"/>
    </row>
    <row r="93" spans="2:3" ht="15" customHeight="1" x14ac:dyDescent="0.2">
      <c r="B93" s="51" t="s">
        <v>506</v>
      </c>
      <c r="C93" s="37"/>
    </row>
    <row r="94" spans="2:3" ht="15" customHeight="1" x14ac:dyDescent="0.2">
      <c r="B94" s="79" t="s">
        <v>695</v>
      </c>
      <c r="C94" s="337"/>
    </row>
    <row r="95" spans="2:3" ht="15" customHeight="1" x14ac:dyDescent="0.2">
      <c r="B95" s="79" t="s">
        <v>696</v>
      </c>
      <c r="C95" s="37"/>
    </row>
    <row r="96" spans="2:3" ht="15" customHeight="1" x14ac:dyDescent="0.2">
      <c r="B96" s="79" t="s">
        <v>697</v>
      </c>
      <c r="C96" s="146" t="str">
        <f>IF(C94="","",_xlfn.CONCAT("$",TEXT(C94,"0"),"/",C95))</f>
        <v/>
      </c>
    </row>
    <row r="97" spans="2:4" ht="15" customHeight="1" x14ac:dyDescent="0.2">
      <c r="B97" s="51" t="s">
        <v>694</v>
      </c>
      <c r="C97" s="37"/>
    </row>
    <row r="98" spans="2:4" ht="15" customHeight="1" x14ac:dyDescent="0.2">
      <c r="B98" s="51" t="s">
        <v>507</v>
      </c>
      <c r="C98" s="37"/>
    </row>
    <row r="99" spans="2:4" ht="15" customHeight="1" x14ac:dyDescent="0.2">
      <c r="B99" s="51" t="s">
        <v>508</v>
      </c>
      <c r="C99" s="37"/>
    </row>
    <row r="100" spans="2:4" ht="15" customHeight="1" x14ac:dyDescent="0.2">
      <c r="B100" s="51" t="s">
        <v>509</v>
      </c>
      <c r="C100" s="37"/>
    </row>
    <row r="101" spans="2:4" ht="15" customHeight="1" x14ac:dyDescent="0.2">
      <c r="B101" s="51" t="s">
        <v>700</v>
      </c>
      <c r="C101" s="37"/>
    </row>
    <row r="102" spans="2:4" ht="15" customHeight="1" x14ac:dyDescent="0.2">
      <c r="B102" s="52" t="s">
        <v>701</v>
      </c>
      <c r="C102" s="44"/>
    </row>
    <row r="104" spans="2:4" ht="15" customHeight="1" x14ac:dyDescent="0.2">
      <c r="B104" s="50" t="s">
        <v>510</v>
      </c>
      <c r="C104" s="71" t="s">
        <v>482</v>
      </c>
    </row>
    <row r="105" spans="2:4" ht="25.5" customHeight="1" x14ac:dyDescent="0.2">
      <c r="B105" s="106" t="s">
        <v>511</v>
      </c>
      <c r="C105" s="37"/>
    </row>
    <row r="106" spans="2:4" ht="24" customHeight="1" x14ac:dyDescent="0.2">
      <c r="B106" s="106" t="s">
        <v>512</v>
      </c>
      <c r="C106" s="37"/>
    </row>
    <row r="107" spans="2:4" ht="15" customHeight="1" x14ac:dyDescent="0.2">
      <c r="B107" s="52" t="s">
        <v>513</v>
      </c>
      <c r="C107" s="44"/>
      <c r="D107" s="330"/>
    </row>
  </sheetData>
  <sheetProtection algorithmName="SHA-512" hashValue="iWlXeh/GlYAwgoKBDyG+cgnu/rXKnv5hTgejtl368n1Jjetc2JiGeMb79hRjKVEJRnb6n+8iJpqJh7k461+4cg==" saltValue="TxsU/84i3Ens+Hgt3/ZXTg==" spinCount="100000" sheet="1" selectLockedCells="1"/>
  <dataValidations count="1">
    <dataValidation allowBlank="1" showInputMessage="1" showErrorMessage="1" sqref="C104 C91" xr:uid="{5741A7E5-6DCD-4AEB-834F-A175C43BAB3F}"/>
  </dataValidations>
  <printOptions horizontalCentered="1"/>
  <pageMargins left="0.7" right="0.7" top="0.75" bottom="0.75" header="0.3" footer="0.3"/>
  <pageSetup scale="41" orientation="portrait" r:id="rId1"/>
  <headerFooter alignWithMargins="0"/>
  <tableParts count="8">
    <tablePart r:id="rId2"/>
    <tablePart r:id="rId3"/>
    <tablePart r:id="rId4"/>
    <tablePart r:id="rId5"/>
    <tablePart r:id="rId6"/>
    <tablePart r:id="rId7"/>
    <tablePart r:id="rId8"/>
    <tablePart r:id="rId9"/>
  </tableParts>
  <extLst>
    <ext xmlns:x14="http://schemas.microsoft.com/office/spreadsheetml/2009/9/main" uri="{78C0D931-6437-407d-A8EE-F0AAD7539E65}">
      <x14:conditionalFormattings>
        <x14:conditionalFormatting xmlns:xm="http://schemas.microsoft.com/office/excel/2006/main">
          <x14:cfRule type="expression" priority="103" id="{EFD2790A-D7BE-4D0B-A491-3D3941326023}">
            <xm:f>IF(OR('3. Project Information'!$C$24="Thermal",'3. Project Information'!$C$37="Thermal",'3. Project Information'!$C$24="Other",'3. Project Information'!$C$37="Other"),FALSE,TRUE)</xm:f>
            <x14:dxf>
              <font>
                <color theme="0" tint="-0.34998626667073579"/>
              </font>
              <fill>
                <patternFill>
                  <bgColor theme="0" tint="-0.34998626667073579"/>
                </patternFill>
              </fill>
            </x14:dxf>
          </x14:cfRule>
          <xm:sqref>C4:C11 C14:C23 C26:C32 C36:C39 C44:C47 C60:C63</xm:sqref>
        </x14:conditionalFormatting>
        <x14:conditionalFormatting xmlns:xm="http://schemas.microsoft.com/office/excel/2006/main">
          <x14:cfRule type="expression" priority="8" id="{DDD7BDC2-A4C3-43C1-8574-521457B636D8}">
            <xm:f>IF(OR('3. Project Information'!$C$24="Thermal",'3. Project Information'!$C$24="Other",'3. Project Information'!$C$37="Thermal",'3. Project Information'!$C$37="Other"),FALSE,TRUE)</xm:f>
            <x14:dxf>
              <fill>
                <patternFill>
                  <bgColor theme="0" tint="-0.34998626667073579"/>
                </patternFill>
              </fill>
            </x14:dxf>
          </x14:cfRule>
          <xm:sqref>C40:C42 C72:C73 C77:C89 C92:C102 C105:C107</xm:sqref>
        </x14:conditionalFormatting>
        <x14:conditionalFormatting xmlns:xm="http://schemas.microsoft.com/office/excel/2006/main">
          <x14:cfRule type="expression" priority="7" id="{B1B3488F-F3DA-41A5-86BC-DBB54D37C4C5}">
            <xm:f>IF(OR('3. Project Information'!$C$24="Thermal",'3. Project Information'!$C$24="Other",'3. Project Information'!$C$37="Thermal",'3. Project Information'!$C$37="Other"),FALSE,TRUE)</xm:f>
            <x14:dxf>
              <fill>
                <patternFill>
                  <bgColor theme="0" tint="-0.34998626667073579"/>
                </patternFill>
              </fill>
            </x14:dxf>
          </x14:cfRule>
          <xm:sqref>C48:C50</xm:sqref>
        </x14:conditionalFormatting>
        <x14:conditionalFormatting xmlns:xm="http://schemas.microsoft.com/office/excel/2006/main">
          <x14:cfRule type="expression" priority="10" id="{7AA976B3-23DA-43B3-9CEB-F2A85E97882A}">
            <xm:f>IF(OR('3. Project Information'!$C$24="Thermal",'3. Project Information'!$C$37="Thermal"),FALSE,TRUE)</xm:f>
            <x14:dxf>
              <font>
                <color theme="0" tint="-0.34998626667073579"/>
              </font>
              <fill>
                <patternFill>
                  <bgColor theme="0" tint="-0.34998626667073579"/>
                </patternFill>
              </fill>
            </x14:dxf>
          </x14:cfRule>
          <xm:sqref>C52:C55</xm:sqref>
        </x14:conditionalFormatting>
        <x14:conditionalFormatting xmlns:xm="http://schemas.microsoft.com/office/excel/2006/main">
          <x14:cfRule type="expression" priority="6" id="{CFB8B5AD-8DA7-4281-B783-175A68D570AA}">
            <xm:f>IF(OR('3. Project Information'!$C$24="Thermal",'3. Project Information'!$C$24="Other",'3. Project Information'!$C$37="Thermal",'3. Project Information'!$C$37="Other"),FALSE,TRUE)</xm:f>
            <x14:dxf>
              <fill>
                <patternFill>
                  <bgColor theme="0" tint="-0.34998626667073579"/>
                </patternFill>
              </fill>
            </x14:dxf>
          </x14:cfRule>
          <xm:sqref>C56:C58</xm:sqref>
        </x14:conditionalFormatting>
        <x14:conditionalFormatting xmlns:xm="http://schemas.microsoft.com/office/excel/2006/main">
          <x14:cfRule type="expression" priority="5" id="{241ED419-2083-4C08-B99D-A774DC724ACA}">
            <xm:f>IF(OR('3. Project Information'!$C$24="Thermal",'3. Project Information'!$C$24="Other",'3. Project Information'!$C$37="Thermal",'3. Project Information'!$C$37="Other"),FALSE,TRUE)</xm:f>
            <x14:dxf>
              <fill>
                <patternFill>
                  <bgColor theme="0" tint="-0.34998626667073579"/>
                </patternFill>
              </fill>
            </x14:dxf>
          </x14:cfRule>
          <xm:sqref>C64:C66</xm:sqref>
        </x14:conditionalFormatting>
        <x14:conditionalFormatting xmlns:xm="http://schemas.microsoft.com/office/excel/2006/main">
          <x14:cfRule type="expression" priority="4" id="{CD6DA5C2-6429-4885-9A43-870082AA84E2}">
            <xm:f>IF(OR('3. Project Information'!$C$24="Thermal",'3. Project Information'!$C$24="Other",'3. Project Information'!$C$37="Thermal",'3. Project Information'!$C$37="Other"),FALSE,TRUE)</xm:f>
            <x14:dxf>
              <fill>
                <patternFill>
                  <bgColor theme="0" tint="-0.34998626667073579"/>
                </patternFill>
              </fill>
            </x14:dxf>
          </x14:cfRule>
          <xm:sqref>C69:C70</xm:sqref>
        </x14:conditionalFormatting>
        <x14:conditionalFormatting xmlns:xm="http://schemas.microsoft.com/office/excel/2006/main">
          <x14:cfRule type="expression" priority="3" id="{B70AB972-3AC2-465D-B4C7-17D0C475BD7B}">
            <xm:f>IF(OR('3. Project Information'!$C$24="Thermal",'3. Project Information'!$C$37="Thermal",'3. Project Information'!$C$24="Other",'3. Project Information'!$C$37="Other"),FALSE,TRUE)</xm:f>
            <x14:dxf>
              <font>
                <color theme="0" tint="-0.34998626667073579"/>
              </font>
              <fill>
                <patternFill>
                  <bgColor theme="0" tint="-0.34998626667073579"/>
                </patternFill>
              </fill>
            </x14:dxf>
          </x14:cfRule>
          <xm:sqref>C71</xm:sqref>
        </x14:conditionalFormatting>
        <x14:conditionalFormatting xmlns:xm="http://schemas.microsoft.com/office/excel/2006/main">
          <x14:cfRule type="expression" priority="2" id="{31F7847F-4A15-4F93-9451-5D78022C3430}">
            <xm:f>IF(OR('3. Project Information'!$C$24="Thermal",'3. Project Information'!$C$37="Thermal",'3. Project Information'!$C$24="Other",'3. Project Information'!$C$37="Other"),FALSE,TRUE)</xm:f>
            <x14:dxf>
              <font>
                <color theme="0" tint="-0.34998626667073579"/>
              </font>
              <fill>
                <patternFill>
                  <bgColor theme="0" tint="-0.34998626667073579"/>
                </patternFill>
              </fill>
            </x14:dxf>
          </x14:cfRule>
          <xm:sqref>C74</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69E00C0F-BA2D-4E2E-A166-8E0BAF8564B7}">
          <x14:formula1>
            <xm:f>'Input Ranges'!$E$21:$E$22</xm:f>
          </x14:formula1>
          <xm:sqref>C20:C21 C71</xm:sqref>
        </x14:dataValidation>
        <x14:dataValidation type="list" allowBlank="1" showInputMessage="1" showErrorMessage="1" xr:uid="{9F5A2601-7411-49C3-A3FD-2BAB9A64EDDB}">
          <x14:formula1>
            <xm:f>'Input Ranges'!$A$45:$A$48</xm:f>
          </x14:formula1>
          <xm:sqref>C74</xm:sqref>
        </x14:dataValidation>
        <x14:dataValidation type="whole" allowBlank="1" showInputMessage="1" showErrorMessage="1" error="Enter a value between 0 and 1." xr:uid="{C10A8048-794C-8440-A39C-0815C7CA06E7}">
          <x14:formula1>
            <xm:f>'Input Ranges'!$I$3</xm:f>
          </x14:formula1>
          <x14:formula2>
            <xm:f>'Input Ranges'!$J$3</xm:f>
          </x14:formula2>
          <xm:sqref>C18:C19 C30:C31 C22 C26:C28 C9</xm:sqref>
        </x14:dataValidation>
        <x14:dataValidation type="decimal" allowBlank="1" showInputMessage="1" showErrorMessage="1" error="Enter a number between 0 and 365." xr:uid="{471DC656-A758-774D-9741-149442362691}">
          <x14:formula1>
            <xm:f>'Input Ranges'!$I$3</xm:f>
          </x14:formula1>
          <x14:formula2>
            <xm:f>'Input Ranges'!$J$3</xm:f>
          </x14:formula2>
          <xm:sqref>C9 C18:C19 C22 C26:C28 C30:C31</xm:sqref>
        </x14:dataValidation>
        <x14:dataValidation type="decimal" allowBlank="1" showInputMessage="1" showErrorMessage="1" xr:uid="{8423DA95-730F-5D48-9228-2E662ECC4A51}">
          <x14:formula1>
            <xm:f>'Input Ranges'!$I$3</xm:f>
          </x14:formula1>
          <x14:formula2>
            <xm:f>'Input Ranges'!$J$3</xm:f>
          </x14:formula2>
          <xm:sqref>C60:C66 C36:C42 C44:C50 C52:C58 C10</xm:sqref>
        </x14:dataValidation>
        <x14:dataValidation type="list" allowBlank="1" showInputMessage="1" showErrorMessage="1" xr:uid="{B9F167EE-6D37-514C-B529-43F241189AD1}">
          <x14:formula1>
            <xm:f>'Input Ranges'!$H$13:$H$15</xm:f>
          </x14:formula1>
          <xm:sqref>C82 C95</xm:sqref>
        </x14:dataValidation>
        <x14:dataValidation type="decimal" allowBlank="1" showInputMessage="1" showErrorMessage="1" xr:uid="{AF814F92-A613-6942-9B36-C095A8B07F2C}">
          <x14:formula1>
            <xm:f>'Input Ranges'!I4</xm:f>
          </x14:formula1>
          <x14:formula2>
            <xm:f>'Input Ranges'!J4</xm:f>
          </x14:formula2>
          <xm:sqref>C69</xm:sqref>
        </x14:dataValidation>
        <x14:dataValidation type="decimal" allowBlank="1" showInputMessage="1" showErrorMessage="1" xr:uid="{E5BFD9E7-FF59-714D-9D4E-13AD23DAE2AD}">
          <x14:formula1>
            <xm:f>'Input Ranges'!I4</xm:f>
          </x14:formula1>
          <x14:formula2>
            <xm:f>'Input Ranges'!J4</xm:f>
          </x14:formula2>
          <xm:sqref>C72</xm:sqref>
        </x14:dataValidation>
        <x14:dataValidation type="decimal" allowBlank="1" showInputMessage="1" showErrorMessage="1" xr:uid="{5CF89F2C-09F7-D549-8ABF-6949789F7CD4}">
          <x14:formula1>
            <xm:f>'Input Ranges'!I3</xm:f>
          </x14:formula1>
          <x14:formula2>
            <xm:f>'Input Ranges'!J3</xm:f>
          </x14:formula2>
          <xm:sqref>C81</xm:sqref>
        </x14:dataValidation>
        <x14:dataValidation type="decimal" allowBlank="1" showInputMessage="1" showErrorMessage="1" xr:uid="{F74C8329-CE54-0841-BE4A-DD9207EA6133}">
          <x14:formula1>
            <xm:f>'Input Ranges'!I3</xm:f>
          </x14:formula1>
          <x14:formula2>
            <xm:f>'Input Ranges'!J3</xm:f>
          </x14:formula2>
          <xm:sqref>C84</xm:sqref>
        </x14:dataValidation>
        <x14:dataValidation type="decimal" allowBlank="1" showInputMessage="1" showErrorMessage="1" xr:uid="{28659964-4405-DE4B-83B1-43311D87BE7F}">
          <x14:formula1>
            <xm:f>'Input Ranges'!I3</xm:f>
          </x14:formula1>
          <x14:formula2>
            <xm:f>'Input Ranges'!J3</xm:f>
          </x14:formula2>
          <xm:sqref>C94</xm:sqref>
        </x14:dataValidation>
        <x14:dataValidation type="decimal" allowBlank="1" showInputMessage="1" showErrorMessage="1" xr:uid="{5477FB4B-FDE0-2345-BF76-0E92A543458B}">
          <x14:formula1>
            <xm:f>'Input Ranges'!I3</xm:f>
          </x14:formula1>
          <x14:formula2>
            <xm:f>'Input Ranges'!J3</xm:f>
          </x14:formula2>
          <xm:sqref>C97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01313-353D-A646-AD7A-65E0191848B3}">
  <sheetPr codeName="Sheet13">
    <tabColor theme="3" tint="0.59999389629810485"/>
    <pageSetUpPr fitToPage="1"/>
  </sheetPr>
  <dimension ref="A1:M34"/>
  <sheetViews>
    <sheetView showGridLines="0" showOutlineSymbols="0" zoomScale="85" zoomScaleNormal="85" workbookViewId="0">
      <selection activeCell="D5" sqref="D5"/>
    </sheetView>
  </sheetViews>
  <sheetFormatPr baseColWidth="10" defaultColWidth="11" defaultRowHeight="13.25" customHeight="1" x14ac:dyDescent="0.2"/>
  <cols>
    <col min="1" max="1" width="5.19921875" style="109" customWidth="1"/>
    <col min="2" max="2" width="93.19921875" style="109" customWidth="1"/>
    <col min="3" max="3" width="36" style="109" customWidth="1"/>
    <col min="4" max="4" width="39.59765625" style="109" customWidth="1"/>
    <col min="5" max="5" width="5.19921875" style="109" customWidth="1"/>
    <col min="6" max="16384" width="11" style="63"/>
  </cols>
  <sheetData>
    <row r="1" spans="1:13" ht="25.5" customHeight="1" x14ac:dyDescent="0.2">
      <c r="A1" s="65" t="s">
        <v>514</v>
      </c>
      <c r="B1" s="18" t="s">
        <v>515</v>
      </c>
      <c r="C1" s="47"/>
      <c r="D1" s="47"/>
      <c r="E1" s="66"/>
      <c r="F1" s="66"/>
      <c r="G1" s="66"/>
      <c r="H1" s="66"/>
      <c r="I1" s="66"/>
      <c r="J1" s="66"/>
      <c r="K1" s="66"/>
      <c r="L1" s="66"/>
      <c r="M1" s="142"/>
    </row>
    <row r="2" spans="1:13" ht="25.5" customHeight="1" x14ac:dyDescent="0.2">
      <c r="A2" s="65"/>
      <c r="B2" s="98"/>
      <c r="C2" s="66"/>
      <c r="D2" s="66"/>
      <c r="E2" s="66"/>
      <c r="F2" s="66"/>
      <c r="G2" s="66"/>
      <c r="H2" s="66"/>
      <c r="I2" s="66"/>
      <c r="J2" s="66"/>
      <c r="K2" s="66"/>
      <c r="L2" s="66"/>
      <c r="M2" s="142"/>
    </row>
    <row r="3" spans="1:13" ht="15" x14ac:dyDescent="0.2">
      <c r="A3" s="83"/>
      <c r="B3" s="50" t="s">
        <v>516</v>
      </c>
      <c r="C3" s="199" t="s">
        <v>517</v>
      </c>
      <c r="D3" s="199" t="s">
        <v>518</v>
      </c>
    </row>
    <row r="4" spans="1:13" ht="24" customHeight="1" x14ac:dyDescent="0.2">
      <c r="B4" s="51" t="s">
        <v>519</v>
      </c>
      <c r="C4" s="90"/>
      <c r="D4" s="90"/>
      <c r="F4" s="144"/>
    </row>
    <row r="5" spans="1:13" ht="24" customHeight="1" x14ac:dyDescent="0.2">
      <c r="B5" s="51" t="s">
        <v>520</v>
      </c>
      <c r="C5" s="178"/>
      <c r="D5" s="178"/>
      <c r="F5" s="144"/>
    </row>
    <row r="6" spans="1:13" ht="20.25" customHeight="1" x14ac:dyDescent="0.2">
      <c r="B6" s="51" t="s">
        <v>521</v>
      </c>
      <c r="C6" s="178"/>
      <c r="D6" s="178"/>
    </row>
    <row r="7" spans="1:13" ht="20.25" customHeight="1" x14ac:dyDescent="0.2">
      <c r="B7" s="51" t="s">
        <v>522</v>
      </c>
      <c r="C7" s="178"/>
      <c r="D7" s="178"/>
    </row>
    <row r="8" spans="1:13" ht="20.25" customHeight="1" x14ac:dyDescent="0.2">
      <c r="B8" s="51" t="s">
        <v>523</v>
      </c>
      <c r="C8" s="178"/>
      <c r="D8" s="178"/>
    </row>
    <row r="9" spans="1:13" ht="20.25" customHeight="1" x14ac:dyDescent="0.2">
      <c r="B9" s="51" t="s">
        <v>524</v>
      </c>
      <c r="C9" s="178"/>
      <c r="D9" s="178"/>
    </row>
    <row r="10" spans="1:13" ht="20.25" customHeight="1" x14ac:dyDescent="0.2">
      <c r="B10" s="51" t="s">
        <v>525</v>
      </c>
      <c r="C10" s="178"/>
      <c r="D10" s="178"/>
    </row>
    <row r="11" spans="1:13" ht="20.25" customHeight="1" x14ac:dyDescent="0.2">
      <c r="B11" s="51" t="s">
        <v>526</v>
      </c>
      <c r="C11" s="178"/>
      <c r="D11" s="178"/>
    </row>
    <row r="12" spans="1:13" ht="20.25" customHeight="1" x14ac:dyDescent="0.2">
      <c r="B12" s="51" t="s">
        <v>527</v>
      </c>
      <c r="C12" s="178"/>
      <c r="D12" s="178"/>
    </row>
    <row r="13" spans="1:13" ht="20.25" customHeight="1" x14ac:dyDescent="0.2">
      <c r="B13" s="51" t="s">
        <v>528</v>
      </c>
      <c r="C13" s="178"/>
      <c r="D13" s="178"/>
    </row>
    <row r="14" spans="1:13" ht="20.25" customHeight="1" x14ac:dyDescent="0.2"/>
    <row r="15" spans="1:13" ht="15" x14ac:dyDescent="0.2">
      <c r="B15" s="50" t="s">
        <v>529</v>
      </c>
      <c r="C15" s="199" t="s">
        <v>517</v>
      </c>
      <c r="D15" s="199" t="s">
        <v>518</v>
      </c>
    </row>
    <row r="16" spans="1:13" ht="20.25" customHeight="1" x14ac:dyDescent="0.2">
      <c r="B16" s="51" t="s">
        <v>519</v>
      </c>
      <c r="C16" s="90"/>
      <c r="D16" s="90"/>
      <c r="E16" s="236"/>
    </row>
    <row r="17" spans="1:4" ht="20.25" customHeight="1" x14ac:dyDescent="0.2">
      <c r="B17" s="51" t="s">
        <v>520</v>
      </c>
      <c r="C17" s="178"/>
      <c r="D17" s="178"/>
    </row>
    <row r="18" spans="1:4" ht="20.25" customHeight="1" x14ac:dyDescent="0.2">
      <c r="B18" s="51" t="s">
        <v>521</v>
      </c>
      <c r="C18" s="178"/>
      <c r="D18" s="178"/>
    </row>
    <row r="19" spans="1:4" ht="18" customHeight="1" x14ac:dyDescent="0.2">
      <c r="B19" s="51" t="s">
        <v>522</v>
      </c>
      <c r="C19" s="178"/>
      <c r="D19" s="178"/>
    </row>
    <row r="20" spans="1:4" ht="18" customHeight="1" x14ac:dyDescent="0.2">
      <c r="B20" s="51" t="s">
        <v>523</v>
      </c>
      <c r="C20" s="178"/>
      <c r="D20" s="178"/>
    </row>
    <row r="21" spans="1:4" ht="20.25" customHeight="1" x14ac:dyDescent="0.2">
      <c r="B21" s="51" t="s">
        <v>524</v>
      </c>
      <c r="C21" s="178"/>
      <c r="D21" s="178"/>
    </row>
    <row r="22" spans="1:4" ht="20.25" customHeight="1" x14ac:dyDescent="0.2">
      <c r="B22" s="51" t="s">
        <v>525</v>
      </c>
      <c r="C22" s="178"/>
      <c r="D22" s="178"/>
    </row>
    <row r="23" spans="1:4" ht="20.25" customHeight="1" x14ac:dyDescent="0.2">
      <c r="B23" s="51" t="s">
        <v>526</v>
      </c>
      <c r="C23" s="178"/>
      <c r="D23" s="178"/>
    </row>
    <row r="24" spans="1:4" ht="20.25" customHeight="1" x14ac:dyDescent="0.2">
      <c r="B24" s="51" t="s">
        <v>527</v>
      </c>
      <c r="C24" s="178"/>
      <c r="D24" s="178"/>
    </row>
    <row r="25" spans="1:4" ht="20.25" customHeight="1" x14ac:dyDescent="0.2">
      <c r="B25" s="51" t="s">
        <v>528</v>
      </c>
      <c r="C25" s="178"/>
      <c r="D25" s="178"/>
    </row>
    <row r="26" spans="1:4" ht="20.25" customHeight="1" x14ac:dyDescent="0.2"/>
    <row r="27" spans="1:4" ht="16.5" customHeight="1" x14ac:dyDescent="0.2">
      <c r="B27" s="50" t="s">
        <v>653</v>
      </c>
      <c r="C27" s="199" t="s">
        <v>651</v>
      </c>
      <c r="D27" s="63"/>
    </row>
    <row r="28" spans="1:4" ht="20.25" customHeight="1" x14ac:dyDescent="0.2">
      <c r="B28" s="51" t="s">
        <v>530</v>
      </c>
      <c r="C28" s="90"/>
      <c r="D28" s="63"/>
    </row>
    <row r="29" spans="1:4" ht="20.25" customHeight="1" x14ac:dyDescent="0.2">
      <c r="B29" s="51" t="s">
        <v>531</v>
      </c>
      <c r="C29" s="90"/>
      <c r="D29" s="63"/>
    </row>
    <row r="30" spans="1:4" ht="20.25" customHeight="1" x14ac:dyDescent="0.2">
      <c r="B30" s="51" t="s">
        <v>620</v>
      </c>
      <c r="C30" s="192"/>
      <c r="D30" s="63"/>
    </row>
    <row r="31" spans="1:4" ht="20.25" customHeight="1" x14ac:dyDescent="0.2">
      <c r="B31" s="52" t="s">
        <v>532</v>
      </c>
      <c r="C31" s="96"/>
      <c r="D31" s="63"/>
    </row>
    <row r="32" spans="1:4" ht="20.25" customHeight="1" x14ac:dyDescent="0.2">
      <c r="A32" s="83"/>
    </row>
    <row r="33" spans="1:1" ht="15" x14ac:dyDescent="0.2">
      <c r="A33" s="115"/>
    </row>
    <row r="34" spans="1:1" ht="15" x14ac:dyDescent="0.2"/>
  </sheetData>
  <sheetProtection algorithmName="SHA-512" hashValue="PhQLTozEUzHmKsIgfPoX4FvgflcN7nJPrvHRvgeAFfyB+wnSCE6PTwB//lB1kBbEMIKt3Si0HY1hWCaqe1px6A==" saltValue="LcfJpCODuaKv+CJphk7qfg==" spinCount="100000" sheet="1" selectLockedCells="1"/>
  <printOptions horizontalCentered="1"/>
  <pageMargins left="0.7" right="0.7" top="0.75" bottom="0.75" header="0.3" footer="0.3"/>
  <pageSetup scale="39" orientation="portrait" r:id="rId1"/>
  <headerFooter alignWithMargins="0">
    <oddFooter>&amp;LSouthwestern Public Service Company&amp;CPage &amp;P of &amp;N&amp;RForm &amp;A</oddFooter>
  </headerFooter>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79829D3B-AADF-4655-B29D-0784CE15279A}">
            <xm:f>IF(OR('3. Project Information'!$C$24="Thermal",'3. Project Information'!$C$37="Thermal",'3. Project Information'!$C$24="Other",'3. Project Information'!$C$37="Other"),FALSE,TRUE)</xm:f>
            <x14:dxf>
              <font>
                <color theme="0" tint="-0.34998626667073579"/>
              </font>
              <fill>
                <patternFill>
                  <bgColor theme="0" tint="-0.34998626667073579"/>
                </patternFill>
              </fill>
            </x14:dxf>
          </x14:cfRule>
          <xm:sqref>C28:C31</xm:sqref>
        </x14:conditionalFormatting>
        <x14:conditionalFormatting xmlns:xm="http://schemas.microsoft.com/office/excel/2006/main">
          <x14:cfRule type="expression" priority="3" id="{579D815E-3FCE-4E1F-8B7D-98198539A446}">
            <xm:f>IF(OR('3. Project Information'!$C$24="Thermal",'3. Project Information'!$C$37="Thermal",'3. Project Information'!$C$24="Other",'3. Project Information'!$C$37="Other"),FALSE,TRUE)</xm:f>
            <x14:dxf>
              <font>
                <color theme="0" tint="-0.34998626667073579"/>
              </font>
              <fill>
                <patternFill>
                  <bgColor theme="0" tint="-0.34998626667073579"/>
                </patternFill>
              </fill>
            </x14:dxf>
          </x14:cfRule>
          <xm:sqref>C4:D13</xm:sqref>
        </x14:conditionalFormatting>
        <x14:conditionalFormatting xmlns:xm="http://schemas.microsoft.com/office/excel/2006/main">
          <x14:cfRule type="expression" priority="2" id="{F50CF700-80E3-449F-B526-9582A0479538}">
            <xm:f>IF(OR('3. Project Information'!$C$24="Thermal",'3. Project Information'!$C$37="Thermal",'3. Project Information'!$C$24="Other",'3. Project Information'!$C$37="Other"),FALSE,TRUE)</xm:f>
            <x14:dxf>
              <font>
                <color theme="0" tint="-0.34998626667073579"/>
              </font>
              <fill>
                <patternFill>
                  <bgColor theme="0" tint="-0.34998626667073579"/>
                </patternFill>
              </fill>
            </x14:dxf>
          </x14:cfRule>
          <xm:sqref>C16:D25</xm:sqref>
        </x14:conditionalFormatting>
        <x14:conditionalFormatting xmlns:xm="http://schemas.microsoft.com/office/excel/2006/main">
          <x14:cfRule type="expression" priority="113" id="{7B91DC31-CACC-44E9-A818-C84C40107BE1}">
            <xm:f>IF('4.1 Thermal Tech Details'!$C$5="Combined Cycle",FALSE,TRUE)</xm:f>
            <x14:dxf>
              <font>
                <color theme="0" tint="-0.34998626667073579"/>
              </font>
              <fill>
                <patternFill>
                  <bgColor theme="0" tint="-0.34998626667073579"/>
                </patternFill>
              </fill>
            </x14:dxf>
          </x14:cfRule>
          <xm:sqref>D4:D13 D16:D25</xm:sqref>
        </x14:conditionalFormatting>
      </x14:conditionalFormattings>
    </ext>
    <ext xmlns:x14="http://schemas.microsoft.com/office/spreadsheetml/2009/9/main" uri="{CCE6A557-97BC-4b89-ADB6-D9C93CAAB3DF}">
      <x14:dataValidations xmlns:xm="http://schemas.microsoft.com/office/excel/2006/main" count="2">
        <x14:dataValidation type="decimal" allowBlank="1" showInputMessage="1" showErrorMessage="1" error="Enter a positive whole number only." xr:uid="{BE8A2C4C-4132-4425-B891-F6107FDB8837}">
          <x14:formula1>
            <xm:f>'Input Ranges'!$I$3</xm:f>
          </x14:formula1>
          <x14:formula2>
            <xm:f>'Input Ranges'!$J$3</xm:f>
          </x14:formula2>
          <xm:sqref>C17:D25 C5:D13</xm:sqref>
        </x14:dataValidation>
        <x14:dataValidation type="list" allowBlank="1" showInputMessage="1" showErrorMessage="1" error="Enter a positive whole number only." xr:uid="{74B092F0-867B-A749-BB8F-3F2B1B8A674F}">
          <x14:formula1>
            <xm:f>'Input Ranges'!E21:E22</xm:f>
          </x14:formula1>
          <xm:sqref>C30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4A97C-2274-F54A-B610-D08BD68E8FB3}">
  <sheetPr codeName="Sheet14">
    <tabColor theme="3" tint="0.59999389629810485"/>
  </sheetPr>
  <dimension ref="A1:I159"/>
  <sheetViews>
    <sheetView showGridLines="0" workbookViewId="0">
      <selection activeCell="C20" sqref="C20"/>
    </sheetView>
  </sheetViews>
  <sheetFormatPr baseColWidth="10" defaultColWidth="11.19921875" defaultRowHeight="15" x14ac:dyDescent="0.2"/>
  <cols>
    <col min="1" max="1" width="5.19921875" style="89" customWidth="1"/>
    <col min="2" max="2" width="69.19921875" style="109" customWidth="1"/>
    <col min="3" max="3" width="53.19921875" style="109" customWidth="1"/>
    <col min="4" max="4" width="39.19921875" style="109" customWidth="1"/>
    <col min="5" max="5" width="16.19921875" style="63" customWidth="1"/>
    <col min="6" max="6" width="13.19921875" style="109" customWidth="1"/>
    <col min="7" max="7" width="14.19921875" style="109" customWidth="1"/>
    <col min="8" max="8" width="16.19921875" style="109" customWidth="1"/>
    <col min="9" max="9" width="15" style="109" customWidth="1"/>
    <col min="10" max="16384" width="11.19921875" style="109"/>
  </cols>
  <sheetData>
    <row r="1" spans="1:9" s="63" customFormat="1" ht="25" thickBot="1" x14ac:dyDescent="0.25">
      <c r="A1" s="65"/>
      <c r="B1" s="18" t="s">
        <v>533</v>
      </c>
      <c r="C1" s="47"/>
      <c r="D1" s="66"/>
      <c r="E1" s="66"/>
      <c r="F1" s="66"/>
      <c r="G1" s="66"/>
      <c r="H1" s="65"/>
      <c r="I1" s="34"/>
    </row>
    <row r="2" spans="1:9" s="63" customFormat="1" x14ac:dyDescent="0.2">
      <c r="A2" s="70"/>
      <c r="B2" s="109"/>
      <c r="C2" s="62"/>
      <c r="D2" s="109"/>
    </row>
    <row r="3" spans="1:9" s="63" customFormat="1" x14ac:dyDescent="0.2">
      <c r="A3" s="83"/>
      <c r="B3" s="50" t="s">
        <v>534</v>
      </c>
      <c r="C3" s="71" t="s">
        <v>482</v>
      </c>
      <c r="D3" s="149"/>
    </row>
    <row r="4" spans="1:9" s="63" customFormat="1" x14ac:dyDescent="0.2">
      <c r="A4" s="83"/>
      <c r="B4" s="51" t="s">
        <v>535</v>
      </c>
      <c r="C4" s="177"/>
      <c r="D4" s="149"/>
      <c r="E4" s="73"/>
    </row>
    <row r="5" spans="1:9" s="63" customFormat="1" x14ac:dyDescent="0.2">
      <c r="A5" s="83"/>
      <c r="B5" s="51" t="s">
        <v>536</v>
      </c>
      <c r="C5" s="177"/>
      <c r="D5" s="149"/>
      <c r="E5" s="73"/>
    </row>
    <row r="6" spans="1:9" s="63" customFormat="1" x14ac:dyDescent="0.2">
      <c r="A6" s="83"/>
      <c r="B6" s="51" t="s">
        <v>537</v>
      </c>
      <c r="C6" s="178"/>
      <c r="D6" s="149"/>
      <c r="E6" s="73"/>
    </row>
    <row r="7" spans="1:9" s="63" customFormat="1" x14ac:dyDescent="0.2">
      <c r="A7" s="83"/>
      <c r="B7" s="51" t="s">
        <v>538</v>
      </c>
      <c r="C7" s="178"/>
      <c r="D7" s="149"/>
      <c r="E7" s="73"/>
    </row>
    <row r="8" spans="1:9" s="63" customFormat="1" x14ac:dyDescent="0.2">
      <c r="A8" s="83"/>
      <c r="B8" s="51" t="s">
        <v>539</v>
      </c>
      <c r="C8" s="312"/>
      <c r="D8" s="149"/>
      <c r="E8" s="109"/>
    </row>
    <row r="9" spans="1:9" s="63" customFormat="1" x14ac:dyDescent="0.2">
      <c r="A9" s="83"/>
      <c r="B9" s="51" t="s">
        <v>540</v>
      </c>
      <c r="C9" s="312"/>
      <c r="D9" s="149"/>
      <c r="E9" s="109"/>
    </row>
    <row r="10" spans="1:9" s="63" customFormat="1" x14ac:dyDescent="0.2">
      <c r="A10" s="83"/>
      <c r="B10" s="51" t="s">
        <v>541</v>
      </c>
      <c r="C10" s="177"/>
      <c r="D10" s="291"/>
      <c r="E10" s="109"/>
    </row>
    <row r="11" spans="1:9" s="63" customFormat="1" x14ac:dyDescent="0.2">
      <c r="A11" s="83"/>
      <c r="B11" s="51" t="s">
        <v>542</v>
      </c>
      <c r="C11" s="177"/>
      <c r="D11" s="291"/>
      <c r="E11" s="109"/>
    </row>
    <row r="12" spans="1:9" s="63" customFormat="1" x14ac:dyDescent="0.2">
      <c r="A12" s="83"/>
      <c r="B12" s="51" t="s">
        <v>543</v>
      </c>
      <c r="C12" s="178"/>
      <c r="D12" s="291"/>
      <c r="E12" s="109"/>
    </row>
    <row r="13" spans="1:9" s="63" customFormat="1" x14ac:dyDescent="0.2">
      <c r="A13" s="83"/>
      <c r="B13" s="52" t="s">
        <v>544</v>
      </c>
      <c r="C13" s="193"/>
      <c r="D13" s="149"/>
      <c r="E13" s="109"/>
    </row>
    <row r="14" spans="1:9" s="63" customFormat="1" x14ac:dyDescent="0.2">
      <c r="A14" s="77"/>
      <c r="D14" s="149"/>
      <c r="E14" s="109"/>
      <c r="F14" s="109"/>
      <c r="G14" s="109"/>
    </row>
    <row r="15" spans="1:9" s="237" customFormat="1" ht="16" x14ac:dyDescent="0.2">
      <c r="A15" s="292"/>
      <c r="B15" s="50" t="s">
        <v>545</v>
      </c>
      <c r="C15" s="71" t="s">
        <v>482</v>
      </c>
      <c r="D15" s="143"/>
    </row>
    <row r="16" spans="1:9" s="63" customFormat="1" x14ac:dyDescent="0.2">
      <c r="A16" s="83"/>
      <c r="B16" s="51" t="s">
        <v>546</v>
      </c>
      <c r="C16" s="313"/>
      <c r="D16" s="291"/>
      <c r="E16" s="109"/>
      <c r="F16" s="237"/>
      <c r="G16" s="237"/>
    </row>
    <row r="17" spans="1:7" s="63" customFormat="1" x14ac:dyDescent="0.2">
      <c r="A17" s="83"/>
      <c r="B17" s="51" t="s">
        <v>547</v>
      </c>
      <c r="C17" s="177"/>
      <c r="D17" s="291"/>
      <c r="E17" s="109"/>
      <c r="F17"/>
      <c r="G17"/>
    </row>
    <row r="18" spans="1:7" s="63" customFormat="1" x14ac:dyDescent="0.2">
      <c r="A18" s="83"/>
      <c r="B18" s="51" t="s">
        <v>548</v>
      </c>
      <c r="C18" s="90"/>
      <c r="D18" s="291"/>
      <c r="E18" s="109"/>
    </row>
    <row r="19" spans="1:7" s="63" customFormat="1" x14ac:dyDescent="0.2">
      <c r="A19" s="83"/>
      <c r="B19" s="51" t="s">
        <v>549</v>
      </c>
      <c r="C19" s="287"/>
      <c r="D19" s="293"/>
      <c r="E19" s="109"/>
    </row>
    <row r="20" spans="1:7" s="63" customFormat="1" x14ac:dyDescent="0.2">
      <c r="A20" s="83"/>
      <c r="B20" s="51" t="s">
        <v>550</v>
      </c>
      <c r="C20" s="90"/>
      <c r="D20" s="149"/>
      <c r="E20" s="109"/>
    </row>
    <row r="21" spans="1:7" s="63" customFormat="1" x14ac:dyDescent="0.2">
      <c r="A21" s="83"/>
      <c r="B21" s="51" t="s">
        <v>702</v>
      </c>
      <c r="C21" s="90"/>
      <c r="D21" s="293"/>
      <c r="E21" s="109"/>
    </row>
    <row r="22" spans="1:7" s="60" customFormat="1" ht="13" x14ac:dyDescent="0.15">
      <c r="A22" s="83"/>
      <c r="B22" s="52" t="s">
        <v>551</v>
      </c>
      <c r="C22" s="96"/>
      <c r="D22" s="293"/>
      <c r="E22" s="181"/>
    </row>
    <row r="23" spans="1:7" s="63" customFormat="1" ht="16" x14ac:dyDescent="0.2">
      <c r="A23" s="83"/>
      <c r="B23" s="294"/>
      <c r="C23" s="295"/>
      <c r="D23" s="293"/>
      <c r="E23" s="109"/>
    </row>
    <row r="24" spans="1:7" s="63" customFormat="1" x14ac:dyDescent="0.2">
      <c r="A24" s="83"/>
      <c r="B24" s="50" t="s">
        <v>552</v>
      </c>
      <c r="C24" s="71" t="s">
        <v>482</v>
      </c>
      <c r="D24" s="293"/>
      <c r="E24" s="109"/>
    </row>
    <row r="25" spans="1:7" s="63" customFormat="1" x14ac:dyDescent="0.2">
      <c r="A25" s="77"/>
      <c r="B25" s="51" t="s">
        <v>554</v>
      </c>
      <c r="C25" s="90"/>
      <c r="D25" s="296"/>
      <c r="E25" s="109"/>
    </row>
    <row r="26" spans="1:7" s="63" customFormat="1" x14ac:dyDescent="0.2">
      <c r="A26" s="83"/>
      <c r="B26" s="51" t="s">
        <v>555</v>
      </c>
      <c r="C26" s="90"/>
      <c r="D26" s="296"/>
      <c r="E26" s="109"/>
    </row>
    <row r="27" spans="1:7" s="298" customFormat="1" ht="16" x14ac:dyDescent="0.2">
      <c r="A27" s="297"/>
      <c r="B27" s="51" t="s">
        <v>553</v>
      </c>
      <c r="C27" s="286"/>
      <c r="D27" s="144"/>
      <c r="E27" s="297"/>
    </row>
    <row r="28" spans="1:7" s="298" customFormat="1" ht="16" x14ac:dyDescent="0.2">
      <c r="A28" s="297"/>
      <c r="B28" s="52" t="s">
        <v>556</v>
      </c>
      <c r="C28" s="314"/>
      <c r="D28" s="144"/>
      <c r="E28" s="297"/>
    </row>
    <row r="29" spans="1:7" s="298" customFormat="1" ht="16" x14ac:dyDescent="0.2">
      <c r="A29" s="299"/>
      <c r="B29" s="109"/>
      <c r="C29" s="300"/>
      <c r="D29" s="144"/>
      <c r="E29" s="297"/>
    </row>
    <row r="30" spans="1:7" s="63" customFormat="1" ht="16" x14ac:dyDescent="0.2">
      <c r="A30" s="77"/>
      <c r="B30" s="301"/>
      <c r="C30" s="301"/>
      <c r="D30" s="291"/>
      <c r="E30" s="109"/>
    </row>
    <row r="31" spans="1:7" s="63" customFormat="1" ht="16" x14ac:dyDescent="0.2">
      <c r="A31" s="302"/>
      <c r="B31" s="303"/>
      <c r="C31" s="303"/>
      <c r="D31" s="301"/>
      <c r="E31" s="109"/>
    </row>
    <row r="32" spans="1:7" s="63" customFormat="1" ht="16" x14ac:dyDescent="0.2">
      <c r="A32" s="302"/>
      <c r="D32" s="303"/>
      <c r="E32" s="109"/>
    </row>
    <row r="33" spans="1:5" s="63" customFormat="1" ht="16" x14ac:dyDescent="0.2">
      <c r="A33" s="302"/>
      <c r="B33" s="143"/>
      <c r="C33" s="143"/>
      <c r="D33" s="304"/>
      <c r="E33" s="109"/>
    </row>
    <row r="34" spans="1:5" s="143" customFormat="1" ht="16" x14ac:dyDescent="0.2">
      <c r="A34" s="305"/>
      <c r="D34" s="306"/>
    </row>
    <row r="35" spans="1:5" s="143" customFormat="1" ht="16" x14ac:dyDescent="0.2">
      <c r="A35" s="305"/>
      <c r="D35" s="306"/>
    </row>
    <row r="36" spans="1:5" s="143" customFormat="1" ht="16" x14ac:dyDescent="0.2">
      <c r="A36" s="305"/>
      <c r="D36" s="306"/>
    </row>
    <row r="37" spans="1:5" s="143" customFormat="1" ht="16" x14ac:dyDescent="0.2">
      <c r="A37" s="305"/>
      <c r="D37" s="306"/>
    </row>
    <row r="38" spans="1:5" s="143" customFormat="1" ht="16" x14ac:dyDescent="0.2">
      <c r="A38" s="305"/>
      <c r="B38" s="109"/>
      <c r="C38" s="131"/>
      <c r="D38" s="306"/>
    </row>
    <row r="39" spans="1:5" s="63" customFormat="1" ht="16" x14ac:dyDescent="0.2">
      <c r="A39" s="77"/>
      <c r="B39" s="307"/>
      <c r="C39" s="307"/>
      <c r="D39" s="291"/>
      <c r="E39" s="109"/>
    </row>
    <row r="40" spans="1:5" s="63" customFormat="1" ht="16" x14ac:dyDescent="0.2">
      <c r="A40" s="302"/>
      <c r="B40" s="303"/>
      <c r="C40" s="303"/>
      <c r="D40" s="307"/>
      <c r="E40" s="109"/>
    </row>
    <row r="41" spans="1:5" s="63" customFormat="1" ht="16" x14ac:dyDescent="0.2">
      <c r="A41" s="302"/>
      <c r="B41" s="303"/>
      <c r="C41" s="303"/>
      <c r="D41" s="303"/>
      <c r="E41" s="109"/>
    </row>
    <row r="42" spans="1:5" s="63" customFormat="1" ht="16" x14ac:dyDescent="0.2">
      <c r="A42" s="302"/>
      <c r="B42" s="303"/>
      <c r="C42" s="303"/>
      <c r="D42" s="304"/>
      <c r="E42" s="109"/>
    </row>
    <row r="43" spans="1:5" s="143" customFormat="1" ht="16" x14ac:dyDescent="0.2">
      <c r="A43" s="305"/>
      <c r="B43" s="303"/>
      <c r="C43" s="303"/>
      <c r="D43" s="306"/>
    </row>
    <row r="44" spans="1:5" s="143" customFormat="1" ht="16" x14ac:dyDescent="0.2">
      <c r="A44" s="305"/>
      <c r="B44" s="303"/>
      <c r="C44" s="303"/>
      <c r="D44" s="306"/>
    </row>
    <row r="45" spans="1:5" s="143" customFormat="1" ht="16" x14ac:dyDescent="0.2">
      <c r="A45" s="305"/>
      <c r="B45" s="303"/>
      <c r="C45" s="303"/>
      <c r="D45" s="306"/>
    </row>
    <row r="46" spans="1:5" s="143" customFormat="1" ht="16" x14ac:dyDescent="0.2">
      <c r="A46" s="305"/>
      <c r="B46" s="303"/>
      <c r="C46" s="303"/>
      <c r="D46" s="306"/>
    </row>
    <row r="47" spans="1:5" s="143" customFormat="1" ht="16" x14ac:dyDescent="0.2">
      <c r="A47" s="305"/>
      <c r="B47" s="109"/>
      <c r="C47" s="131"/>
      <c r="D47" s="306"/>
    </row>
    <row r="48" spans="1:5" s="63" customFormat="1" x14ac:dyDescent="0.2">
      <c r="A48" s="77"/>
      <c r="B48" s="89"/>
      <c r="C48" s="89"/>
      <c r="D48" s="291"/>
      <c r="E48" s="109"/>
    </row>
    <row r="49" spans="1:6" s="89" customFormat="1" ht="16" x14ac:dyDescent="0.2">
      <c r="A49" s="83"/>
      <c r="E49" s="144"/>
      <c r="F49" s="63"/>
    </row>
    <row r="50" spans="1:6" s="89" customFormat="1" ht="16" x14ac:dyDescent="0.2">
      <c r="A50" s="144"/>
      <c r="B50" s="308"/>
      <c r="C50" s="109"/>
      <c r="E50" s="309"/>
      <c r="F50" s="63"/>
    </row>
    <row r="51" spans="1:6" x14ac:dyDescent="0.2">
      <c r="A51" s="70"/>
      <c r="E51" s="109"/>
    </row>
    <row r="58" spans="1:6" x14ac:dyDescent="0.2">
      <c r="A58" s="310"/>
    </row>
    <row r="59" spans="1:6" x14ac:dyDescent="0.2">
      <c r="A59" s="311"/>
    </row>
    <row r="73" spans="1:9" s="70" customFormat="1" x14ac:dyDescent="0.2">
      <c r="A73" s="89"/>
      <c r="B73" s="109"/>
      <c r="C73" s="109"/>
      <c r="D73" s="109"/>
      <c r="E73" s="63"/>
      <c r="F73" s="109"/>
      <c r="G73" s="109"/>
      <c r="H73" s="109"/>
      <c r="I73" s="109"/>
    </row>
    <row r="74" spans="1:9" s="70" customFormat="1" x14ac:dyDescent="0.2">
      <c r="A74" s="89"/>
      <c r="B74" s="109"/>
      <c r="C74" s="109"/>
      <c r="D74" s="109"/>
      <c r="E74" s="63"/>
      <c r="F74" s="109"/>
      <c r="G74" s="109"/>
      <c r="H74" s="109"/>
      <c r="I74" s="109"/>
    </row>
    <row r="75" spans="1:9" s="70" customFormat="1" x14ac:dyDescent="0.2">
      <c r="A75" s="89"/>
      <c r="B75" s="109"/>
      <c r="C75" s="109"/>
      <c r="D75" s="109"/>
      <c r="E75" s="63"/>
      <c r="F75" s="109"/>
      <c r="G75" s="109"/>
      <c r="H75" s="109"/>
      <c r="I75" s="109"/>
    </row>
    <row r="76" spans="1:9" s="70" customFormat="1" x14ac:dyDescent="0.2">
      <c r="A76" s="89"/>
      <c r="B76" s="109"/>
      <c r="C76" s="109"/>
      <c r="D76" s="109"/>
      <c r="E76" s="63"/>
      <c r="F76" s="109"/>
      <c r="G76" s="109"/>
      <c r="H76" s="109"/>
      <c r="I76" s="109"/>
    </row>
    <row r="77" spans="1:9" s="70" customFormat="1" x14ac:dyDescent="0.2">
      <c r="A77" s="89"/>
      <c r="B77" s="109"/>
      <c r="C77" s="109"/>
      <c r="D77" s="109"/>
      <c r="E77" s="63"/>
      <c r="F77" s="109"/>
      <c r="G77" s="109"/>
      <c r="H77" s="109"/>
      <c r="I77" s="109"/>
    </row>
    <row r="78" spans="1:9" s="70" customFormat="1" x14ac:dyDescent="0.2">
      <c r="A78" s="89"/>
      <c r="B78" s="109"/>
      <c r="C78" s="109"/>
      <c r="D78" s="109"/>
      <c r="E78" s="63"/>
      <c r="F78" s="109"/>
      <c r="G78" s="109"/>
      <c r="H78" s="109"/>
      <c r="I78" s="109"/>
    </row>
    <row r="79" spans="1:9" s="70" customFormat="1" x14ac:dyDescent="0.2">
      <c r="A79" s="89"/>
      <c r="B79" s="109"/>
      <c r="C79" s="109"/>
      <c r="D79" s="109"/>
      <c r="E79" s="63"/>
      <c r="F79" s="109"/>
      <c r="G79" s="109"/>
      <c r="H79" s="109"/>
      <c r="I79" s="109"/>
    </row>
    <row r="80" spans="1:9" s="70" customFormat="1" x14ac:dyDescent="0.2">
      <c r="A80" s="89"/>
      <c r="B80" s="109"/>
      <c r="C80" s="109"/>
      <c r="D80" s="109"/>
      <c r="E80" s="63"/>
      <c r="F80" s="109"/>
      <c r="G80" s="109"/>
      <c r="H80" s="109"/>
      <c r="I80" s="109"/>
    </row>
    <row r="81" spans="1:9" s="70" customFormat="1" x14ac:dyDescent="0.2">
      <c r="A81" s="89"/>
      <c r="B81" s="109"/>
      <c r="C81" s="109"/>
      <c r="D81" s="109"/>
      <c r="E81" s="63"/>
      <c r="F81" s="109"/>
      <c r="G81" s="109"/>
      <c r="H81" s="109"/>
      <c r="I81" s="109"/>
    </row>
    <row r="82" spans="1:9" s="70" customFormat="1" x14ac:dyDescent="0.2">
      <c r="A82" s="89"/>
      <c r="B82" s="109"/>
      <c r="C82" s="109"/>
      <c r="D82" s="109"/>
      <c r="E82" s="63"/>
      <c r="F82" s="109"/>
      <c r="G82" s="109"/>
      <c r="H82" s="109"/>
      <c r="I82" s="109"/>
    </row>
    <row r="83" spans="1:9" s="70" customFormat="1" x14ac:dyDescent="0.2">
      <c r="A83" s="89"/>
      <c r="B83" s="109"/>
      <c r="C83" s="109"/>
      <c r="D83" s="109"/>
      <c r="E83" s="63"/>
      <c r="F83" s="109"/>
      <c r="G83" s="109"/>
      <c r="H83" s="109"/>
      <c r="I83" s="109"/>
    </row>
    <row r="84" spans="1:9" s="70" customFormat="1" x14ac:dyDescent="0.2">
      <c r="A84" s="89"/>
      <c r="B84" s="109"/>
      <c r="C84" s="109"/>
      <c r="D84" s="109"/>
      <c r="E84" s="63"/>
      <c r="F84" s="109"/>
      <c r="G84" s="109"/>
      <c r="H84" s="109"/>
      <c r="I84" s="109"/>
    </row>
    <row r="85" spans="1:9" s="70" customFormat="1" x14ac:dyDescent="0.2">
      <c r="A85" s="89"/>
      <c r="B85" s="109"/>
      <c r="C85" s="109"/>
      <c r="D85" s="109"/>
      <c r="E85" s="63"/>
      <c r="F85" s="109"/>
      <c r="G85" s="109"/>
      <c r="H85" s="109"/>
      <c r="I85" s="109"/>
    </row>
    <row r="86" spans="1:9" s="70" customFormat="1" x14ac:dyDescent="0.2">
      <c r="A86" s="89"/>
      <c r="B86" s="109"/>
      <c r="C86" s="109"/>
      <c r="D86" s="109"/>
      <c r="E86" s="63"/>
      <c r="F86" s="109"/>
      <c r="G86" s="109"/>
      <c r="H86" s="109"/>
      <c r="I86" s="109"/>
    </row>
    <row r="87" spans="1:9" s="70" customFormat="1" x14ac:dyDescent="0.2">
      <c r="A87" s="89"/>
      <c r="B87" s="109"/>
      <c r="C87" s="109"/>
      <c r="D87" s="109"/>
      <c r="E87" s="63"/>
      <c r="F87" s="109"/>
      <c r="G87" s="109"/>
      <c r="H87" s="109"/>
      <c r="I87" s="109"/>
    </row>
    <row r="88" spans="1:9" s="70" customFormat="1" x14ac:dyDescent="0.2">
      <c r="A88" s="89"/>
      <c r="B88" s="109"/>
      <c r="C88" s="109"/>
      <c r="D88" s="109"/>
      <c r="E88" s="63"/>
      <c r="F88" s="109"/>
      <c r="G88" s="109"/>
      <c r="H88" s="109"/>
      <c r="I88" s="109"/>
    </row>
    <row r="89" spans="1:9" s="70" customFormat="1" x14ac:dyDescent="0.2">
      <c r="A89" s="89"/>
      <c r="B89" s="109"/>
      <c r="C89" s="109"/>
      <c r="D89" s="109"/>
      <c r="E89" s="63"/>
      <c r="F89" s="109"/>
      <c r="G89" s="109"/>
      <c r="H89" s="109"/>
      <c r="I89" s="109"/>
    </row>
    <row r="90" spans="1:9" s="70" customFormat="1" x14ac:dyDescent="0.2">
      <c r="A90" s="89"/>
      <c r="B90" s="109"/>
      <c r="C90" s="109"/>
      <c r="D90" s="109"/>
      <c r="E90" s="63"/>
      <c r="F90" s="109"/>
      <c r="G90" s="109"/>
      <c r="H90" s="109"/>
      <c r="I90" s="109"/>
    </row>
    <row r="91" spans="1:9" s="70" customFormat="1" x14ac:dyDescent="0.2">
      <c r="A91" s="89"/>
      <c r="B91" s="109"/>
      <c r="C91" s="109"/>
      <c r="D91" s="109"/>
      <c r="E91" s="63"/>
      <c r="F91" s="109"/>
      <c r="G91" s="109"/>
      <c r="H91" s="109"/>
      <c r="I91" s="109"/>
    </row>
    <row r="92" spans="1:9" s="70" customFormat="1" x14ac:dyDescent="0.2">
      <c r="A92" s="89"/>
      <c r="B92" s="109"/>
      <c r="C92" s="109"/>
      <c r="D92" s="109"/>
      <c r="E92" s="63"/>
      <c r="F92" s="109"/>
      <c r="G92" s="109"/>
      <c r="H92" s="109"/>
      <c r="I92" s="109"/>
    </row>
    <row r="93" spans="1:9" s="70" customFormat="1" x14ac:dyDescent="0.2">
      <c r="A93" s="89"/>
      <c r="B93" s="109"/>
      <c r="C93" s="109"/>
      <c r="D93" s="109"/>
      <c r="E93" s="63"/>
      <c r="F93" s="109"/>
      <c r="G93" s="109"/>
      <c r="H93" s="109"/>
      <c r="I93" s="109"/>
    </row>
    <row r="94" spans="1:9" s="70" customFormat="1" x14ac:dyDescent="0.2">
      <c r="A94" s="89"/>
      <c r="B94" s="109"/>
      <c r="C94" s="109"/>
      <c r="D94" s="109"/>
      <c r="E94" s="63"/>
      <c r="F94" s="109"/>
      <c r="G94" s="109"/>
      <c r="H94" s="109"/>
      <c r="I94" s="109"/>
    </row>
    <row r="95" spans="1:9" s="70" customFormat="1" x14ac:dyDescent="0.2">
      <c r="A95" s="89"/>
      <c r="B95" s="109"/>
      <c r="C95" s="109"/>
      <c r="D95" s="109"/>
      <c r="E95" s="63"/>
      <c r="F95" s="109"/>
      <c r="G95" s="109"/>
      <c r="H95" s="109"/>
      <c r="I95" s="109"/>
    </row>
    <row r="96" spans="1:9" s="70" customFormat="1" x14ac:dyDescent="0.2">
      <c r="A96" s="89"/>
      <c r="B96" s="109"/>
      <c r="C96" s="109"/>
      <c r="D96" s="109"/>
      <c r="E96" s="63"/>
      <c r="F96" s="109"/>
      <c r="G96" s="109"/>
      <c r="H96" s="109"/>
      <c r="I96" s="109"/>
    </row>
    <row r="97" spans="1:9" s="70" customFormat="1" x14ac:dyDescent="0.2">
      <c r="A97" s="89"/>
      <c r="B97" s="109"/>
      <c r="C97" s="109"/>
      <c r="D97" s="109"/>
      <c r="E97" s="63"/>
      <c r="F97" s="109"/>
      <c r="G97" s="109"/>
      <c r="H97" s="109"/>
      <c r="I97" s="109"/>
    </row>
    <row r="98" spans="1:9" s="70" customFormat="1" x14ac:dyDescent="0.2">
      <c r="A98" s="89"/>
      <c r="B98" s="109"/>
      <c r="C98" s="109"/>
      <c r="D98" s="109"/>
      <c r="E98" s="63"/>
      <c r="F98" s="109"/>
      <c r="G98" s="109"/>
      <c r="H98" s="109"/>
      <c r="I98" s="109"/>
    </row>
    <row r="99" spans="1:9" s="70" customFormat="1" x14ac:dyDescent="0.2">
      <c r="A99" s="89"/>
      <c r="B99" s="109"/>
      <c r="C99" s="109"/>
      <c r="D99" s="109"/>
      <c r="E99" s="63"/>
      <c r="F99" s="109"/>
      <c r="G99" s="109"/>
      <c r="H99" s="109"/>
      <c r="I99" s="109"/>
    </row>
    <row r="100" spans="1:9" s="70" customFormat="1" x14ac:dyDescent="0.2">
      <c r="A100" s="89"/>
      <c r="B100" s="109"/>
      <c r="C100" s="109"/>
      <c r="D100" s="109"/>
      <c r="E100" s="63"/>
      <c r="F100" s="109"/>
      <c r="G100" s="109"/>
      <c r="H100" s="109"/>
      <c r="I100" s="109"/>
    </row>
    <row r="101" spans="1:9" s="70" customFormat="1" x14ac:dyDescent="0.2">
      <c r="A101" s="89"/>
      <c r="B101" s="109"/>
      <c r="C101" s="109"/>
      <c r="D101" s="109"/>
      <c r="E101" s="63"/>
      <c r="F101" s="109"/>
      <c r="G101" s="109"/>
      <c r="H101" s="109"/>
      <c r="I101" s="109"/>
    </row>
    <row r="102" spans="1:9" s="70" customFormat="1" x14ac:dyDescent="0.2">
      <c r="A102" s="89"/>
      <c r="B102" s="109"/>
      <c r="C102" s="109"/>
      <c r="D102" s="109"/>
      <c r="E102" s="63"/>
      <c r="F102" s="109"/>
      <c r="G102" s="109"/>
      <c r="H102" s="109"/>
      <c r="I102" s="109"/>
    </row>
    <row r="103" spans="1:9" s="70" customFormat="1" x14ac:dyDescent="0.2">
      <c r="A103" s="89"/>
      <c r="B103" s="109"/>
      <c r="C103" s="109"/>
      <c r="D103" s="109"/>
      <c r="E103" s="63"/>
      <c r="F103" s="109"/>
      <c r="G103" s="109"/>
      <c r="H103" s="109"/>
      <c r="I103" s="109"/>
    </row>
    <row r="104" spans="1:9" s="70" customFormat="1" x14ac:dyDescent="0.2">
      <c r="A104" s="89"/>
      <c r="B104" s="109"/>
      <c r="C104" s="109"/>
      <c r="D104" s="109"/>
      <c r="E104" s="63"/>
      <c r="F104" s="109"/>
      <c r="G104" s="109"/>
      <c r="H104" s="109"/>
      <c r="I104" s="109"/>
    </row>
    <row r="105" spans="1:9" s="70" customFormat="1" x14ac:dyDescent="0.2">
      <c r="A105" s="89"/>
      <c r="B105" s="109"/>
      <c r="C105" s="109"/>
      <c r="D105" s="109"/>
      <c r="E105" s="63"/>
      <c r="F105" s="109"/>
      <c r="G105" s="109"/>
      <c r="H105" s="109"/>
      <c r="I105" s="109"/>
    </row>
    <row r="106" spans="1:9" s="70" customFormat="1" x14ac:dyDescent="0.2">
      <c r="A106" s="89"/>
      <c r="B106" s="109"/>
      <c r="C106" s="109"/>
      <c r="D106" s="109"/>
      <c r="E106" s="63"/>
      <c r="F106" s="109"/>
      <c r="G106" s="109"/>
      <c r="H106" s="109"/>
      <c r="I106" s="109"/>
    </row>
    <row r="107" spans="1:9" s="70" customFormat="1" x14ac:dyDescent="0.2">
      <c r="A107" s="89"/>
      <c r="B107" s="109"/>
      <c r="C107" s="109"/>
      <c r="D107" s="109"/>
      <c r="E107" s="63"/>
      <c r="F107" s="109"/>
      <c r="G107" s="109"/>
      <c r="H107" s="109"/>
      <c r="I107" s="109"/>
    </row>
    <row r="108" spans="1:9" s="70" customFormat="1" x14ac:dyDescent="0.2">
      <c r="A108" s="89"/>
      <c r="B108" s="109"/>
      <c r="C108" s="109"/>
      <c r="D108" s="109"/>
      <c r="E108" s="63"/>
      <c r="F108" s="109"/>
      <c r="G108" s="109"/>
      <c r="H108" s="109"/>
      <c r="I108" s="109"/>
    </row>
    <row r="109" spans="1:9" s="70" customFormat="1" x14ac:dyDescent="0.2">
      <c r="A109" s="89"/>
      <c r="B109" s="109"/>
      <c r="C109" s="109"/>
      <c r="D109" s="109"/>
      <c r="E109" s="63"/>
      <c r="F109" s="109"/>
      <c r="G109" s="109"/>
      <c r="H109" s="109"/>
      <c r="I109" s="109"/>
    </row>
    <row r="110" spans="1:9" s="70" customFormat="1" x14ac:dyDescent="0.2">
      <c r="A110" s="89"/>
      <c r="B110" s="109"/>
      <c r="C110" s="109"/>
      <c r="D110" s="109"/>
      <c r="E110" s="63"/>
      <c r="F110" s="109"/>
      <c r="G110" s="109"/>
      <c r="H110" s="109"/>
      <c r="I110" s="109"/>
    </row>
    <row r="111" spans="1:9" s="70" customFormat="1" x14ac:dyDescent="0.2">
      <c r="A111" s="89"/>
      <c r="B111" s="109"/>
      <c r="C111" s="109"/>
      <c r="D111" s="109"/>
      <c r="E111" s="63"/>
      <c r="F111" s="109"/>
      <c r="G111" s="109"/>
      <c r="H111" s="109"/>
      <c r="I111" s="109"/>
    </row>
    <row r="112" spans="1:9" s="70" customFormat="1" x14ac:dyDescent="0.2">
      <c r="A112" s="89"/>
      <c r="B112" s="109"/>
      <c r="C112" s="109"/>
      <c r="D112" s="109"/>
      <c r="E112" s="63"/>
      <c r="F112" s="109"/>
      <c r="G112" s="109"/>
      <c r="H112" s="109"/>
      <c r="I112" s="109"/>
    </row>
    <row r="113" spans="1:9" s="70" customFormat="1" x14ac:dyDescent="0.2">
      <c r="A113" s="89"/>
      <c r="B113" s="109"/>
      <c r="C113" s="109"/>
      <c r="D113" s="109"/>
      <c r="E113" s="63"/>
      <c r="F113" s="109"/>
      <c r="G113" s="109"/>
      <c r="H113" s="109"/>
      <c r="I113" s="109"/>
    </row>
    <row r="114" spans="1:9" s="70" customFormat="1" x14ac:dyDescent="0.2">
      <c r="A114" s="89"/>
      <c r="B114" s="109"/>
      <c r="C114" s="109"/>
      <c r="D114" s="109"/>
      <c r="E114" s="63"/>
      <c r="F114" s="109"/>
      <c r="G114" s="109"/>
      <c r="H114" s="109"/>
      <c r="I114" s="109"/>
    </row>
    <row r="115" spans="1:9" s="70" customFormat="1" x14ac:dyDescent="0.2">
      <c r="A115" s="89"/>
      <c r="B115" s="109"/>
      <c r="C115" s="109"/>
      <c r="D115" s="109"/>
      <c r="E115" s="63"/>
      <c r="F115" s="109"/>
      <c r="G115" s="109"/>
      <c r="H115" s="109"/>
      <c r="I115" s="109"/>
    </row>
    <row r="116" spans="1:9" s="70" customFormat="1" x14ac:dyDescent="0.2">
      <c r="A116" s="89"/>
      <c r="B116" s="109"/>
      <c r="C116" s="109"/>
      <c r="D116" s="109"/>
      <c r="E116" s="63"/>
      <c r="F116" s="109"/>
      <c r="G116" s="109"/>
      <c r="H116" s="109"/>
      <c r="I116" s="109"/>
    </row>
    <row r="117" spans="1:9" s="70" customFormat="1" x14ac:dyDescent="0.2">
      <c r="A117" s="89"/>
      <c r="B117" s="109"/>
      <c r="C117" s="109"/>
      <c r="D117" s="109"/>
      <c r="E117" s="63"/>
      <c r="F117" s="109"/>
      <c r="G117" s="109"/>
      <c r="H117" s="109"/>
      <c r="I117" s="109"/>
    </row>
    <row r="118" spans="1:9" s="70" customFormat="1" x14ac:dyDescent="0.2">
      <c r="A118" s="89"/>
      <c r="B118" s="109"/>
      <c r="C118" s="109"/>
      <c r="D118" s="109"/>
      <c r="E118" s="63"/>
      <c r="F118" s="109"/>
      <c r="G118" s="109"/>
      <c r="H118" s="109"/>
      <c r="I118" s="109"/>
    </row>
    <row r="119" spans="1:9" s="70" customFormat="1" x14ac:dyDescent="0.2">
      <c r="A119" s="89"/>
      <c r="B119" s="109"/>
      <c r="C119" s="109"/>
      <c r="D119" s="109"/>
      <c r="E119" s="63"/>
      <c r="F119" s="109"/>
      <c r="G119" s="109"/>
      <c r="H119" s="109"/>
      <c r="I119" s="109"/>
    </row>
    <row r="120" spans="1:9" s="70" customFormat="1" x14ac:dyDescent="0.2">
      <c r="A120" s="89"/>
      <c r="B120" s="109"/>
      <c r="C120" s="109"/>
      <c r="D120" s="109"/>
      <c r="E120" s="63"/>
      <c r="F120" s="109"/>
      <c r="G120" s="109"/>
      <c r="H120" s="109"/>
      <c r="I120" s="109"/>
    </row>
    <row r="121" spans="1:9" s="70" customFormat="1" x14ac:dyDescent="0.2">
      <c r="A121" s="89"/>
      <c r="B121" s="109"/>
      <c r="C121" s="109"/>
      <c r="D121" s="109"/>
      <c r="E121" s="63"/>
      <c r="F121" s="109"/>
      <c r="G121" s="109"/>
      <c r="H121" s="109"/>
      <c r="I121" s="109"/>
    </row>
    <row r="122" spans="1:9" s="70" customFormat="1" x14ac:dyDescent="0.2">
      <c r="A122" s="89"/>
      <c r="B122" s="109"/>
      <c r="C122" s="109"/>
      <c r="D122" s="109"/>
      <c r="E122" s="63"/>
      <c r="F122" s="109"/>
      <c r="G122" s="109"/>
      <c r="H122" s="109"/>
      <c r="I122" s="109"/>
    </row>
    <row r="123" spans="1:9" s="70" customFormat="1" x14ac:dyDescent="0.2">
      <c r="A123" s="89"/>
      <c r="B123" s="109"/>
      <c r="C123" s="109"/>
      <c r="D123" s="109"/>
      <c r="E123" s="63"/>
      <c r="F123" s="109"/>
      <c r="G123" s="109"/>
      <c r="H123" s="109"/>
      <c r="I123" s="109"/>
    </row>
    <row r="124" spans="1:9" s="70" customFormat="1" x14ac:dyDescent="0.2">
      <c r="A124" s="89"/>
      <c r="B124" s="109"/>
      <c r="C124" s="109"/>
      <c r="D124" s="109"/>
      <c r="E124" s="63"/>
      <c r="F124" s="109"/>
      <c r="G124" s="109"/>
      <c r="H124" s="109"/>
      <c r="I124" s="109"/>
    </row>
    <row r="125" spans="1:9" s="70" customFormat="1" x14ac:dyDescent="0.2">
      <c r="A125" s="89"/>
      <c r="B125" s="109"/>
      <c r="C125" s="109"/>
      <c r="D125" s="109"/>
      <c r="E125" s="63"/>
      <c r="F125" s="109"/>
      <c r="G125" s="109"/>
      <c r="H125" s="109"/>
      <c r="I125" s="109"/>
    </row>
    <row r="126" spans="1:9" s="70" customFormat="1" x14ac:dyDescent="0.2">
      <c r="A126" s="89"/>
      <c r="B126" s="109"/>
      <c r="C126" s="109"/>
      <c r="D126" s="109"/>
      <c r="E126" s="63"/>
      <c r="F126" s="109"/>
      <c r="G126" s="109"/>
      <c r="H126" s="109"/>
      <c r="I126" s="109"/>
    </row>
    <row r="127" spans="1:9" s="70" customFormat="1" x14ac:dyDescent="0.2">
      <c r="A127" s="89"/>
      <c r="B127" s="109"/>
      <c r="C127" s="109"/>
      <c r="D127" s="109"/>
      <c r="E127" s="63"/>
      <c r="F127" s="109"/>
      <c r="G127" s="109"/>
      <c r="H127" s="109"/>
      <c r="I127" s="109"/>
    </row>
    <row r="128" spans="1:9" s="70" customFormat="1" x14ac:dyDescent="0.2">
      <c r="A128" s="89"/>
      <c r="B128" s="109"/>
      <c r="C128" s="109"/>
      <c r="D128" s="109"/>
      <c r="E128" s="63"/>
      <c r="F128" s="109"/>
      <c r="G128" s="109"/>
      <c r="H128" s="109"/>
      <c r="I128" s="109"/>
    </row>
    <row r="129" spans="1:9" s="70" customFormat="1" x14ac:dyDescent="0.2">
      <c r="A129" s="89"/>
      <c r="B129" s="109"/>
      <c r="C129" s="109"/>
      <c r="D129" s="109"/>
      <c r="E129" s="63"/>
      <c r="F129" s="109"/>
      <c r="G129" s="109"/>
      <c r="H129" s="109"/>
      <c r="I129" s="109"/>
    </row>
    <row r="130" spans="1:9" s="70" customFormat="1" x14ac:dyDescent="0.2">
      <c r="A130" s="89"/>
      <c r="B130" s="109"/>
      <c r="C130" s="109"/>
      <c r="D130" s="109"/>
      <c r="E130" s="63"/>
      <c r="F130" s="109"/>
      <c r="G130" s="109"/>
      <c r="H130" s="109"/>
      <c r="I130" s="109"/>
    </row>
    <row r="131" spans="1:9" s="70" customFormat="1" x14ac:dyDescent="0.2">
      <c r="A131" s="89"/>
      <c r="B131" s="109"/>
      <c r="C131" s="109"/>
      <c r="D131" s="109"/>
      <c r="E131" s="63"/>
      <c r="F131" s="109"/>
      <c r="G131" s="109"/>
      <c r="H131" s="109"/>
      <c r="I131" s="109"/>
    </row>
    <row r="132" spans="1:9" s="70" customFormat="1" x14ac:dyDescent="0.2">
      <c r="A132" s="89"/>
      <c r="B132" s="109"/>
      <c r="C132" s="109"/>
      <c r="D132" s="109"/>
      <c r="E132" s="63"/>
      <c r="F132" s="109"/>
      <c r="G132" s="109"/>
      <c r="H132" s="109"/>
      <c r="I132" s="109"/>
    </row>
    <row r="133" spans="1:9" s="70" customFormat="1" x14ac:dyDescent="0.2">
      <c r="A133" s="89"/>
      <c r="B133" s="109"/>
      <c r="C133" s="109"/>
      <c r="D133" s="109"/>
      <c r="E133" s="63"/>
      <c r="F133" s="109"/>
      <c r="G133" s="109"/>
      <c r="H133" s="109"/>
      <c r="I133" s="109"/>
    </row>
    <row r="134" spans="1:9" s="70" customFormat="1" x14ac:dyDescent="0.2">
      <c r="A134" s="89"/>
      <c r="B134" s="109"/>
      <c r="C134" s="109"/>
      <c r="D134" s="109"/>
      <c r="E134" s="63"/>
      <c r="F134" s="109"/>
      <c r="G134" s="109"/>
      <c r="H134" s="109"/>
      <c r="I134" s="109"/>
    </row>
    <row r="135" spans="1:9" s="70" customFormat="1" x14ac:dyDescent="0.2">
      <c r="A135" s="89"/>
      <c r="B135" s="109"/>
      <c r="C135" s="109"/>
      <c r="D135" s="109"/>
      <c r="E135" s="63"/>
      <c r="F135" s="109"/>
      <c r="G135" s="109"/>
      <c r="H135" s="109"/>
      <c r="I135" s="109"/>
    </row>
    <row r="136" spans="1:9" s="70" customFormat="1" x14ac:dyDescent="0.2">
      <c r="A136" s="89"/>
      <c r="B136" s="109"/>
      <c r="C136" s="109"/>
      <c r="D136" s="109"/>
      <c r="E136" s="63"/>
      <c r="F136" s="109"/>
      <c r="G136" s="109"/>
      <c r="H136" s="109"/>
      <c r="I136" s="109"/>
    </row>
    <row r="137" spans="1:9" s="70" customFormat="1" x14ac:dyDescent="0.2">
      <c r="A137" s="89"/>
      <c r="B137" s="109"/>
      <c r="C137" s="109"/>
      <c r="D137" s="109"/>
      <c r="E137" s="63"/>
      <c r="F137" s="109"/>
      <c r="G137" s="109"/>
      <c r="H137" s="109"/>
      <c r="I137" s="109"/>
    </row>
    <row r="138" spans="1:9" s="70" customFormat="1" x14ac:dyDescent="0.2">
      <c r="A138" s="89"/>
      <c r="B138" s="109"/>
      <c r="C138" s="109"/>
      <c r="D138" s="109"/>
      <c r="E138" s="63"/>
      <c r="F138" s="109"/>
      <c r="G138" s="109"/>
      <c r="H138" s="109"/>
      <c r="I138" s="109"/>
    </row>
    <row r="139" spans="1:9" s="70" customFormat="1" x14ac:dyDescent="0.2">
      <c r="A139" s="89"/>
      <c r="B139" s="109"/>
      <c r="C139" s="109"/>
      <c r="D139" s="109"/>
      <c r="E139" s="63"/>
      <c r="F139" s="109"/>
      <c r="G139" s="109"/>
      <c r="H139" s="109"/>
      <c r="I139" s="109"/>
    </row>
    <row r="140" spans="1:9" s="70" customFormat="1" x14ac:dyDescent="0.2">
      <c r="A140" s="89"/>
      <c r="B140" s="109"/>
      <c r="C140" s="109"/>
      <c r="D140" s="109"/>
      <c r="E140" s="63"/>
      <c r="F140" s="109"/>
      <c r="G140" s="109"/>
      <c r="H140" s="109"/>
      <c r="I140" s="109"/>
    </row>
    <row r="141" spans="1:9" s="70" customFormat="1" x14ac:dyDescent="0.2">
      <c r="A141" s="89"/>
      <c r="B141" s="109"/>
      <c r="C141" s="109"/>
      <c r="D141" s="109"/>
      <c r="E141" s="63"/>
      <c r="F141" s="109"/>
      <c r="G141" s="109"/>
      <c r="H141" s="109"/>
      <c r="I141" s="109"/>
    </row>
    <row r="142" spans="1:9" s="70" customFormat="1" x14ac:dyDescent="0.2">
      <c r="A142" s="89"/>
      <c r="B142" s="109"/>
      <c r="C142" s="109"/>
      <c r="D142" s="109"/>
      <c r="E142" s="63"/>
      <c r="F142" s="109"/>
      <c r="G142" s="109"/>
      <c r="H142" s="109"/>
      <c r="I142" s="109"/>
    </row>
    <row r="143" spans="1:9" s="70" customFormat="1" x14ac:dyDescent="0.2">
      <c r="A143" s="89"/>
      <c r="B143" s="109"/>
      <c r="C143" s="109"/>
      <c r="D143" s="109"/>
      <c r="E143" s="63"/>
      <c r="F143" s="109"/>
      <c r="G143" s="109"/>
      <c r="H143" s="109"/>
      <c r="I143" s="109"/>
    </row>
    <row r="144" spans="1:9" s="70" customFormat="1" x14ac:dyDescent="0.2">
      <c r="A144" s="89"/>
      <c r="B144" s="109"/>
      <c r="C144" s="109"/>
      <c r="D144" s="109"/>
      <c r="E144" s="63"/>
      <c r="F144" s="109"/>
      <c r="G144" s="109"/>
      <c r="H144" s="109"/>
      <c r="I144" s="109"/>
    </row>
    <row r="145" spans="1:9" s="70" customFormat="1" x14ac:dyDescent="0.2">
      <c r="A145" s="89"/>
      <c r="B145" s="109"/>
      <c r="C145" s="109"/>
      <c r="D145" s="109"/>
      <c r="E145" s="63"/>
      <c r="F145" s="109"/>
      <c r="G145" s="109"/>
      <c r="H145" s="109"/>
      <c r="I145" s="109"/>
    </row>
    <row r="146" spans="1:9" s="70" customFormat="1" x14ac:dyDescent="0.2">
      <c r="A146" s="89"/>
      <c r="B146" s="109"/>
      <c r="C146" s="109"/>
      <c r="D146" s="109"/>
      <c r="E146" s="63"/>
      <c r="F146" s="109"/>
      <c r="G146" s="109"/>
      <c r="H146" s="109"/>
      <c r="I146" s="109"/>
    </row>
    <row r="147" spans="1:9" s="70" customFormat="1" x14ac:dyDescent="0.2">
      <c r="A147" s="89"/>
      <c r="B147" s="109"/>
      <c r="C147" s="109"/>
      <c r="D147" s="109"/>
      <c r="E147" s="63"/>
      <c r="F147" s="109"/>
      <c r="G147" s="109"/>
      <c r="H147" s="109"/>
      <c r="I147" s="109"/>
    </row>
    <row r="148" spans="1:9" s="70" customFormat="1" x14ac:dyDescent="0.2">
      <c r="A148" s="89"/>
      <c r="B148" s="109"/>
      <c r="C148" s="109"/>
      <c r="D148" s="109"/>
      <c r="E148" s="63"/>
      <c r="F148" s="109"/>
      <c r="G148" s="109"/>
      <c r="H148" s="109"/>
      <c r="I148" s="109"/>
    </row>
    <row r="149" spans="1:9" s="70" customFormat="1" x14ac:dyDescent="0.2">
      <c r="A149" s="89"/>
      <c r="B149" s="109"/>
      <c r="C149" s="109"/>
      <c r="D149" s="109"/>
      <c r="E149" s="63"/>
      <c r="F149" s="109"/>
      <c r="G149" s="109"/>
      <c r="H149" s="109"/>
      <c r="I149" s="109"/>
    </row>
    <row r="150" spans="1:9" s="70" customFormat="1" x14ac:dyDescent="0.2">
      <c r="A150" s="89"/>
      <c r="B150" s="109"/>
      <c r="C150" s="109"/>
      <c r="D150" s="109"/>
      <c r="E150" s="63"/>
      <c r="F150" s="109"/>
      <c r="G150" s="109"/>
      <c r="H150" s="109"/>
      <c r="I150" s="109"/>
    </row>
    <row r="151" spans="1:9" s="70" customFormat="1" x14ac:dyDescent="0.2">
      <c r="A151" s="89"/>
      <c r="B151" s="109"/>
      <c r="C151" s="109"/>
      <c r="D151" s="109"/>
      <c r="E151" s="63"/>
      <c r="F151" s="109"/>
      <c r="G151" s="109"/>
      <c r="H151" s="109"/>
      <c r="I151" s="109"/>
    </row>
    <row r="152" spans="1:9" s="70" customFormat="1" x14ac:dyDescent="0.2">
      <c r="A152" s="89"/>
      <c r="B152" s="109"/>
      <c r="C152" s="109"/>
      <c r="D152" s="109"/>
      <c r="E152" s="63"/>
      <c r="F152" s="109"/>
      <c r="G152" s="109"/>
      <c r="H152" s="109"/>
      <c r="I152" s="109"/>
    </row>
    <row r="153" spans="1:9" s="70" customFormat="1" x14ac:dyDescent="0.2">
      <c r="A153" s="89"/>
      <c r="B153" s="109"/>
      <c r="C153" s="109"/>
      <c r="D153" s="109"/>
      <c r="E153" s="63"/>
      <c r="F153" s="109"/>
      <c r="G153" s="109"/>
      <c r="H153" s="109"/>
      <c r="I153" s="109"/>
    </row>
    <row r="154" spans="1:9" s="70" customFormat="1" x14ac:dyDescent="0.2">
      <c r="A154" s="89"/>
      <c r="B154" s="109"/>
      <c r="C154" s="109"/>
      <c r="D154" s="109"/>
      <c r="E154" s="63"/>
      <c r="F154" s="109"/>
      <c r="G154" s="109"/>
      <c r="H154" s="109"/>
      <c r="I154" s="109"/>
    </row>
    <row r="155" spans="1:9" s="70" customFormat="1" x14ac:dyDescent="0.2">
      <c r="A155" s="89"/>
      <c r="B155" s="109"/>
      <c r="C155" s="109"/>
      <c r="D155" s="109"/>
      <c r="E155" s="63"/>
      <c r="F155" s="109"/>
      <c r="G155" s="109"/>
      <c r="H155" s="109"/>
      <c r="I155" s="109"/>
    </row>
    <row r="156" spans="1:9" s="70" customFormat="1" x14ac:dyDescent="0.2">
      <c r="A156" s="89"/>
      <c r="B156" s="109"/>
      <c r="C156" s="109"/>
      <c r="D156" s="109"/>
      <c r="E156" s="63"/>
      <c r="F156" s="109"/>
      <c r="G156" s="109"/>
      <c r="H156" s="109"/>
      <c r="I156" s="109"/>
    </row>
    <row r="157" spans="1:9" s="70" customFormat="1" x14ac:dyDescent="0.2">
      <c r="A157" s="89"/>
      <c r="B157" s="109"/>
      <c r="C157" s="109"/>
      <c r="D157" s="109"/>
      <c r="E157" s="63"/>
      <c r="F157" s="109"/>
      <c r="G157" s="109"/>
      <c r="H157" s="109"/>
      <c r="I157" s="109"/>
    </row>
    <row r="158" spans="1:9" s="70" customFormat="1" x14ac:dyDescent="0.2">
      <c r="A158" s="89"/>
      <c r="B158" s="109"/>
      <c r="C158" s="109"/>
      <c r="D158" s="109"/>
      <c r="E158" s="63"/>
      <c r="F158" s="109"/>
      <c r="G158" s="109"/>
      <c r="H158" s="109"/>
      <c r="I158" s="109"/>
    </row>
    <row r="159" spans="1:9" s="70" customFormat="1" x14ac:dyDescent="0.2">
      <c r="A159" s="89"/>
      <c r="B159" s="109"/>
      <c r="C159" s="109"/>
      <c r="D159" s="109"/>
      <c r="E159" s="63"/>
      <c r="F159" s="109"/>
      <c r="G159" s="109"/>
      <c r="H159" s="109"/>
      <c r="I159" s="109"/>
    </row>
  </sheetData>
  <sheetProtection algorithmName="SHA-512" hashValue="KTIBIEkGJkJpBDv/lhKQSmuLenjY/iVoq9hLIyZlHewdJsy4h8EkElNbW1I/04W/9RqCkgD2Yt2JWLg4xIWs7g==" saltValue="iNClGGf5jazNrnbEwuVf4A==" spinCount="100000" sheet="1" selectLockedCells="1"/>
  <conditionalFormatting sqref="C17:C18">
    <cfRule type="expression" dxfId="31" priority="14">
      <formula>$C$13="Distribution"</formula>
    </cfRule>
  </conditionalFormatting>
  <conditionalFormatting sqref="C19:C22">
    <cfRule type="expression" dxfId="30" priority="6">
      <formula>#REF!="Yes"</formula>
    </cfRule>
  </conditionalFormatting>
  <conditionalFormatting sqref="C25:C28">
    <cfRule type="expression" dxfId="29" priority="2">
      <formula>#REF!="Yes"</formula>
    </cfRule>
  </conditionalFormatting>
  <pageMargins left="0.7" right="0.7" top="0.75" bottom="0.75" header="0.3" footer="0.3"/>
  <tableParts count="3">
    <tablePart r:id="rId1"/>
    <tablePart r:id="rId2"/>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51EAC0E9-4765-41BE-8AA7-B0B49B296D34}">
          <x14:formula1>
            <xm:f>'Input Ranges'!$E$21:$E$22</xm:f>
          </x14:formula1>
          <xm:sqref>C16</xm:sqref>
        </x14:dataValidation>
        <x14:dataValidation type="decimal" allowBlank="1" showInputMessage="1" showErrorMessage="1" xr:uid="{6810ECF9-C37D-DA41-A250-562D22004BB6}">
          <x14:formula1>
            <xm:f>'Input Ranges'!I3</xm:f>
          </x14:formula1>
          <x14:formula2>
            <xm:f>'Input Ranges'!J3</xm:f>
          </x14:formula2>
          <xm:sqref>C7</xm:sqref>
        </x14:dataValidation>
        <x14:dataValidation type="decimal" allowBlank="1" showInputMessage="1" showErrorMessage="1" xr:uid="{DBF790D7-069D-F74A-BB2C-9C886D18A570}">
          <x14:formula1>
            <xm:f>'Input Ranges'!I4</xm:f>
          </x14:formula1>
          <x14:formula2>
            <xm:f>'Input Ranges'!J4</xm:f>
          </x14:formula2>
          <xm:sqref>C27</xm:sqref>
        </x14:dataValidation>
        <x14:dataValidation type="decimal" allowBlank="1" showInputMessage="1" showErrorMessage="1" xr:uid="{A00BAC47-D01F-2A4B-A6E4-DFB4336723A5}">
          <x14:formula1>
            <xm:f>'Input Ranges'!I3</xm:f>
          </x14:formula1>
          <x14:formula2>
            <xm:f>'Input Ranges'!J3</xm:f>
          </x14:formula2>
          <xm:sqref>C6</xm:sqref>
        </x14:dataValidation>
        <x14:dataValidation type="decimal" allowBlank="1" showInputMessage="1" showErrorMessage="1" xr:uid="{3D15C526-F7A5-FB47-A788-4A656003162F}">
          <x14:formula1>
            <xm:f>'Input Ranges'!I3</xm:f>
          </x14:formula1>
          <x14:formula2>
            <xm:f>'Input Ranges'!J3</xm:f>
          </x14:formula2>
          <xm:sqref>C12</xm:sqref>
        </x14:dataValidation>
        <x14:dataValidation type="decimal" allowBlank="1" showInputMessage="1" showErrorMessage="1" xr:uid="{1389B430-A47B-4648-8D24-3950831A7AEB}">
          <x14:formula1>
            <xm:f>'Input Ranges'!I3</xm:f>
          </x14:formula1>
          <x14:formula2>
            <xm:f>'Input Ranges'!J3</xm:f>
          </x14:formula2>
          <xm:sqref>C21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48AF-4A7F-0546-AD5D-6D1027E7C05C}">
  <sheetPr codeName="Sheet15">
    <tabColor rgb="FF92D050"/>
  </sheetPr>
  <dimension ref="A1:K166"/>
  <sheetViews>
    <sheetView showGridLines="0" showOutlineSymbols="0" zoomScale="85" zoomScaleNormal="85" workbookViewId="0">
      <selection activeCell="D5" sqref="D5"/>
    </sheetView>
  </sheetViews>
  <sheetFormatPr baseColWidth="10" defaultColWidth="11" defaultRowHeight="15" x14ac:dyDescent="0.2"/>
  <cols>
    <col min="1" max="1" width="5.19921875" style="237" customWidth="1"/>
    <col min="2" max="2" width="53.59765625" style="237" customWidth="1"/>
    <col min="3" max="3" width="47.59765625" style="237" customWidth="1"/>
    <col min="4" max="4" width="35.59765625" style="237" customWidth="1"/>
    <col min="5" max="5" width="47" style="237" customWidth="1"/>
    <col min="6" max="6" width="23" style="237" customWidth="1"/>
    <col min="7" max="7" width="38.3984375" style="237" customWidth="1"/>
    <col min="8" max="8" width="46.3984375" style="237" customWidth="1"/>
    <col min="9" max="9" width="14.19921875" style="238" customWidth="1"/>
    <col min="10" max="10" width="14" style="238" customWidth="1"/>
    <col min="11" max="11" width="10" style="238" customWidth="1"/>
    <col min="12" max="12" width="14.19921875" style="238" customWidth="1"/>
    <col min="13" max="13" width="14" style="238" customWidth="1"/>
    <col min="14" max="14" width="20.19921875" style="238" customWidth="1"/>
    <col min="15" max="15" width="14.19921875" style="238" customWidth="1"/>
    <col min="16" max="16" width="14.3984375" style="238" customWidth="1"/>
    <col min="17" max="16384" width="11" style="238"/>
  </cols>
  <sheetData>
    <row r="1" spans="1:11" ht="25.5" customHeight="1" thickBot="1" x14ac:dyDescent="0.25">
      <c r="B1" s="18" t="s">
        <v>557</v>
      </c>
      <c r="C1" s="47"/>
      <c r="D1" s="47"/>
      <c r="E1" s="47"/>
      <c r="F1" s="47"/>
      <c r="G1" s="47"/>
      <c r="H1" s="47"/>
    </row>
    <row r="2" spans="1:11" ht="25.5" customHeight="1" x14ac:dyDescent="0.2">
      <c r="B2" s="98"/>
      <c r="C2" s="66"/>
      <c r="D2" s="66"/>
      <c r="E2" s="66"/>
      <c r="F2" s="66"/>
      <c r="G2" s="66"/>
      <c r="H2" s="66"/>
    </row>
    <row r="3" spans="1:11" ht="20" customHeight="1" x14ac:dyDescent="0.2">
      <c r="B3" s="50" t="s">
        <v>558</v>
      </c>
      <c r="C3" s="71" t="s">
        <v>559</v>
      </c>
      <c r="D3" s="71" t="s">
        <v>560</v>
      </c>
      <c r="E3" s="239"/>
      <c r="F3" s="239"/>
      <c r="G3" s="239"/>
      <c r="H3" s="239"/>
      <c r="K3" s="34"/>
    </row>
    <row r="4" spans="1:11" ht="20" customHeight="1" x14ac:dyDescent="0.2">
      <c r="B4" s="51" t="s">
        <v>561</v>
      </c>
      <c r="C4" s="161"/>
      <c r="D4" s="161"/>
      <c r="E4" s="239"/>
      <c r="F4" s="239"/>
      <c r="G4" s="239"/>
      <c r="H4" s="239"/>
    </row>
    <row r="5" spans="1:11" ht="20" customHeight="1" x14ac:dyDescent="0.2">
      <c r="B5" s="51" t="s">
        <v>562</v>
      </c>
      <c r="C5" s="258"/>
      <c r="D5" s="258"/>
      <c r="E5" s="239"/>
      <c r="F5" s="239"/>
      <c r="G5" s="239"/>
      <c r="H5" s="239"/>
    </row>
    <row r="6" spans="1:11" ht="20" customHeight="1" x14ac:dyDescent="0.2">
      <c r="B6" s="51" t="s">
        <v>563</v>
      </c>
      <c r="C6" s="259"/>
      <c r="D6" s="259"/>
      <c r="E6" s="239"/>
      <c r="F6" s="239"/>
      <c r="G6" s="239"/>
      <c r="H6" s="239"/>
    </row>
    <row r="7" spans="1:11" ht="26.25" customHeight="1" x14ac:dyDescent="0.2">
      <c r="B7" s="238"/>
      <c r="C7" s="238"/>
      <c r="D7" s="34"/>
      <c r="E7" s="239"/>
      <c r="F7" s="239"/>
      <c r="G7" s="239"/>
      <c r="H7" s="239"/>
    </row>
    <row r="8" spans="1:11" ht="22.5" customHeight="1" x14ac:dyDescent="0.2">
      <c r="B8" s="50" t="s">
        <v>564</v>
      </c>
      <c r="C8" s="71" t="s">
        <v>565</v>
      </c>
      <c r="D8" s="239"/>
      <c r="E8" s="239"/>
      <c r="F8" s="239"/>
      <c r="G8" s="239"/>
      <c r="H8" s="239"/>
    </row>
    <row r="9" spans="1:11" s="242" customFormat="1" ht="19" customHeight="1" x14ac:dyDescent="0.2">
      <c r="A9" s="240"/>
      <c r="B9" s="51" t="s">
        <v>566</v>
      </c>
      <c r="C9" s="258"/>
      <c r="D9" s="241"/>
      <c r="E9" s="241"/>
      <c r="F9" s="241"/>
      <c r="G9" s="241"/>
      <c r="H9" s="241"/>
    </row>
    <row r="10" spans="1:11" s="242" customFormat="1" ht="19" customHeight="1" x14ac:dyDescent="0.2">
      <c r="A10" s="240"/>
      <c r="B10" s="51" t="s">
        <v>567</v>
      </c>
      <c r="C10" s="258"/>
      <c r="D10" s="241"/>
      <c r="E10" s="241"/>
      <c r="F10" s="241"/>
      <c r="G10" s="241"/>
      <c r="H10" s="241"/>
    </row>
    <row r="11" spans="1:11" s="242" customFormat="1" ht="19" customHeight="1" x14ac:dyDescent="0.2">
      <c r="A11" s="240"/>
      <c r="B11" s="52" t="s">
        <v>568</v>
      </c>
      <c r="C11" s="260"/>
      <c r="D11" s="241"/>
      <c r="E11" s="241"/>
      <c r="F11" s="241"/>
      <c r="G11" s="241"/>
      <c r="H11" s="241"/>
    </row>
    <row r="12" spans="1:11" ht="26.25" customHeight="1" x14ac:dyDescent="0.2">
      <c r="B12" s="238"/>
      <c r="C12" s="238"/>
      <c r="D12" s="34"/>
      <c r="E12" s="239"/>
      <c r="F12" s="239"/>
      <c r="G12" s="239"/>
      <c r="H12" s="239"/>
    </row>
    <row r="13" spans="1:11" s="242" customFormat="1" ht="19" customHeight="1" x14ac:dyDescent="0.2">
      <c r="A13" s="240"/>
      <c r="B13" s="50" t="s">
        <v>569</v>
      </c>
      <c r="C13" s="71" t="s">
        <v>559</v>
      </c>
      <c r="D13" s="71" t="s">
        <v>560</v>
      </c>
      <c r="E13" s="241"/>
      <c r="F13" s="241"/>
      <c r="G13" s="241"/>
      <c r="H13" s="241"/>
    </row>
    <row r="14" spans="1:11" s="242" customFormat="1" ht="19" customHeight="1" x14ac:dyDescent="0.2">
      <c r="A14" s="240"/>
      <c r="B14" s="51" t="s">
        <v>570</v>
      </c>
      <c r="C14" s="261"/>
      <c r="D14" s="261"/>
      <c r="E14" s="241"/>
      <c r="F14" s="241"/>
      <c r="G14" s="241"/>
      <c r="H14" s="241"/>
    </row>
    <row r="15" spans="1:11" s="242" customFormat="1" ht="19" customHeight="1" x14ac:dyDescent="0.2">
      <c r="A15" s="240"/>
      <c r="B15" s="52" t="s">
        <v>571</v>
      </c>
      <c r="C15" s="262"/>
      <c r="D15" s="262"/>
      <c r="E15" s="241"/>
      <c r="F15" s="241"/>
      <c r="G15" s="241"/>
      <c r="H15" s="241"/>
    </row>
    <row r="16" spans="1:11" ht="26.25" customHeight="1" x14ac:dyDescent="0.2">
      <c r="B16" s="238"/>
      <c r="C16" s="238"/>
      <c r="D16" s="34"/>
      <c r="E16" s="239"/>
      <c r="F16" s="239"/>
      <c r="G16" s="239"/>
      <c r="H16" s="239"/>
    </row>
    <row r="17" spans="1:10" s="242" customFormat="1" ht="20" customHeight="1" x14ac:dyDescent="0.2">
      <c r="A17" s="240"/>
      <c r="D17" s="241"/>
      <c r="E17" s="241"/>
      <c r="F17" s="241"/>
      <c r="G17" s="241"/>
      <c r="H17" s="241"/>
    </row>
    <row r="18" spans="1:10" ht="15.75" customHeight="1" x14ac:dyDescent="0.2">
      <c r="A18" s="243"/>
      <c r="B18" s="244" t="s">
        <v>572</v>
      </c>
      <c r="C18" s="245"/>
      <c r="D18" s="245"/>
      <c r="E18" s="246"/>
      <c r="F18" s="246"/>
      <c r="G18" s="184"/>
      <c r="H18" s="242"/>
      <c r="I18" s="242"/>
    </row>
    <row r="19" spans="1:10" ht="51" customHeight="1" x14ac:dyDescent="0.2">
      <c r="A19" s="247"/>
      <c r="B19" s="199" t="s">
        <v>446</v>
      </c>
      <c r="C19" s="199" t="s">
        <v>573</v>
      </c>
      <c r="D19" s="199" t="s">
        <v>574</v>
      </c>
      <c r="E19" s="199" t="s">
        <v>575</v>
      </c>
      <c r="F19" s="199" t="s">
        <v>576</v>
      </c>
      <c r="G19" s="199" t="s">
        <v>577</v>
      </c>
      <c r="H19" s="199" t="s">
        <v>578</v>
      </c>
      <c r="I19" s="34"/>
      <c r="J19" s="34"/>
    </row>
    <row r="20" spans="1:10" ht="13.5" customHeight="1" x14ac:dyDescent="0.2">
      <c r="B20" s="51">
        <v>1</v>
      </c>
      <c r="C20" s="178"/>
      <c r="D20" s="258"/>
      <c r="E20" s="28">
        <f>C20*D20</f>
        <v>0</v>
      </c>
      <c r="F20" s="263"/>
      <c r="G20" s="258"/>
      <c r="H20" s="28">
        <f>F20*G20*12*1000</f>
        <v>0</v>
      </c>
    </row>
    <row r="21" spans="1:10" ht="13.5" customHeight="1" x14ac:dyDescent="0.2">
      <c r="B21" s="51">
        <v>2</v>
      </c>
      <c r="C21" s="178"/>
      <c r="D21" s="258"/>
      <c r="E21" s="28">
        <f t="shared" ref="E21:E59" si="0">C21*D21</f>
        <v>0</v>
      </c>
      <c r="F21" s="263"/>
      <c r="G21" s="258"/>
      <c r="H21" s="28">
        <f t="shared" ref="H21:H59" si="1">F21*G21*12*1000</f>
        <v>0</v>
      </c>
    </row>
    <row r="22" spans="1:10" ht="13.5" customHeight="1" x14ac:dyDescent="0.2">
      <c r="B22" s="51">
        <v>3</v>
      </c>
      <c r="C22" s="178"/>
      <c r="D22" s="258"/>
      <c r="E22" s="28">
        <f t="shared" si="0"/>
        <v>0</v>
      </c>
      <c r="F22" s="263"/>
      <c r="G22" s="258"/>
      <c r="H22" s="28">
        <f t="shared" si="1"/>
        <v>0</v>
      </c>
    </row>
    <row r="23" spans="1:10" ht="13.5" customHeight="1" x14ac:dyDescent="0.2">
      <c r="B23" s="51">
        <v>4</v>
      </c>
      <c r="C23" s="178"/>
      <c r="D23" s="258"/>
      <c r="E23" s="28">
        <f t="shared" si="0"/>
        <v>0</v>
      </c>
      <c r="F23" s="263"/>
      <c r="G23" s="258"/>
      <c r="H23" s="28">
        <f t="shared" si="1"/>
        <v>0</v>
      </c>
    </row>
    <row r="24" spans="1:10" ht="13.5" customHeight="1" x14ac:dyDescent="0.2">
      <c r="B24" s="51">
        <v>5</v>
      </c>
      <c r="C24" s="178"/>
      <c r="D24" s="258"/>
      <c r="E24" s="28">
        <f t="shared" si="0"/>
        <v>0</v>
      </c>
      <c r="F24" s="263"/>
      <c r="G24" s="258"/>
      <c r="H24" s="28">
        <f t="shared" si="1"/>
        <v>0</v>
      </c>
    </row>
    <row r="25" spans="1:10" ht="13.5" customHeight="1" x14ac:dyDescent="0.2">
      <c r="B25" s="51">
        <v>6</v>
      </c>
      <c r="C25" s="178"/>
      <c r="D25" s="258"/>
      <c r="E25" s="28">
        <f t="shared" si="0"/>
        <v>0</v>
      </c>
      <c r="F25" s="263"/>
      <c r="G25" s="258"/>
      <c r="H25" s="28">
        <f t="shared" si="1"/>
        <v>0</v>
      </c>
    </row>
    <row r="26" spans="1:10" ht="13.5" customHeight="1" x14ac:dyDescent="0.2">
      <c r="B26" s="51">
        <v>7</v>
      </c>
      <c r="C26" s="178"/>
      <c r="D26" s="258"/>
      <c r="E26" s="28">
        <f t="shared" si="0"/>
        <v>0</v>
      </c>
      <c r="F26" s="263"/>
      <c r="G26" s="258"/>
      <c r="H26" s="28">
        <f t="shared" si="1"/>
        <v>0</v>
      </c>
    </row>
    <row r="27" spans="1:10" ht="13.5" customHeight="1" x14ac:dyDescent="0.2">
      <c r="B27" s="51">
        <v>8</v>
      </c>
      <c r="C27" s="178"/>
      <c r="D27" s="258"/>
      <c r="E27" s="28">
        <f t="shared" si="0"/>
        <v>0</v>
      </c>
      <c r="F27" s="263"/>
      <c r="G27" s="258"/>
      <c r="H27" s="28">
        <f t="shared" si="1"/>
        <v>0</v>
      </c>
    </row>
    <row r="28" spans="1:10" ht="13.5" customHeight="1" x14ac:dyDescent="0.2">
      <c r="B28" s="51">
        <v>9</v>
      </c>
      <c r="C28" s="178"/>
      <c r="D28" s="258"/>
      <c r="E28" s="28">
        <f t="shared" si="0"/>
        <v>0</v>
      </c>
      <c r="F28" s="263"/>
      <c r="G28" s="258"/>
      <c r="H28" s="28">
        <f t="shared" si="1"/>
        <v>0</v>
      </c>
    </row>
    <row r="29" spans="1:10" ht="13.5" customHeight="1" x14ac:dyDescent="0.2">
      <c r="B29" s="51">
        <v>10</v>
      </c>
      <c r="C29" s="178"/>
      <c r="D29" s="258"/>
      <c r="E29" s="28">
        <f t="shared" si="0"/>
        <v>0</v>
      </c>
      <c r="F29" s="263"/>
      <c r="G29" s="258"/>
      <c r="H29" s="28">
        <f t="shared" si="1"/>
        <v>0</v>
      </c>
    </row>
    <row r="30" spans="1:10" ht="13.5" customHeight="1" x14ac:dyDescent="0.2">
      <c r="B30" s="51">
        <v>11</v>
      </c>
      <c r="C30" s="178"/>
      <c r="D30" s="258"/>
      <c r="E30" s="28">
        <f t="shared" si="0"/>
        <v>0</v>
      </c>
      <c r="F30" s="263"/>
      <c r="G30" s="258"/>
      <c r="H30" s="28">
        <f t="shared" si="1"/>
        <v>0</v>
      </c>
    </row>
    <row r="31" spans="1:10" ht="13.5" customHeight="1" x14ac:dyDescent="0.2">
      <c r="B31" s="51">
        <v>12</v>
      </c>
      <c r="C31" s="178"/>
      <c r="D31" s="258"/>
      <c r="E31" s="28">
        <f t="shared" si="0"/>
        <v>0</v>
      </c>
      <c r="F31" s="263"/>
      <c r="G31" s="258"/>
      <c r="H31" s="28">
        <f t="shared" si="1"/>
        <v>0</v>
      </c>
    </row>
    <row r="32" spans="1:10" ht="13.5" customHeight="1" x14ac:dyDescent="0.2">
      <c r="B32" s="51">
        <v>13</v>
      </c>
      <c r="C32" s="178"/>
      <c r="D32" s="258"/>
      <c r="E32" s="28">
        <f t="shared" si="0"/>
        <v>0</v>
      </c>
      <c r="F32" s="263"/>
      <c r="G32" s="258"/>
      <c r="H32" s="28">
        <f t="shared" si="1"/>
        <v>0</v>
      </c>
    </row>
    <row r="33" spans="2:8" ht="13.5" customHeight="1" x14ac:dyDescent="0.2">
      <c r="B33" s="51">
        <v>14</v>
      </c>
      <c r="C33" s="178"/>
      <c r="D33" s="258"/>
      <c r="E33" s="28">
        <f t="shared" si="0"/>
        <v>0</v>
      </c>
      <c r="F33" s="263"/>
      <c r="G33" s="258"/>
      <c r="H33" s="28">
        <f t="shared" si="1"/>
        <v>0</v>
      </c>
    </row>
    <row r="34" spans="2:8" ht="13.5" customHeight="1" x14ac:dyDescent="0.2">
      <c r="B34" s="51">
        <v>15</v>
      </c>
      <c r="C34" s="178"/>
      <c r="D34" s="258"/>
      <c r="E34" s="28">
        <f t="shared" si="0"/>
        <v>0</v>
      </c>
      <c r="F34" s="263"/>
      <c r="G34" s="258"/>
      <c r="H34" s="28">
        <f t="shared" si="1"/>
        <v>0</v>
      </c>
    </row>
    <row r="35" spans="2:8" ht="13.5" customHeight="1" x14ac:dyDescent="0.2">
      <c r="B35" s="51">
        <v>16</v>
      </c>
      <c r="C35" s="178"/>
      <c r="D35" s="258"/>
      <c r="E35" s="28">
        <f t="shared" si="0"/>
        <v>0</v>
      </c>
      <c r="F35" s="263"/>
      <c r="G35" s="258"/>
      <c r="H35" s="28">
        <f t="shared" si="1"/>
        <v>0</v>
      </c>
    </row>
    <row r="36" spans="2:8" ht="13.5" customHeight="1" x14ac:dyDescent="0.2">
      <c r="B36" s="51">
        <v>17</v>
      </c>
      <c r="C36" s="178"/>
      <c r="D36" s="258"/>
      <c r="E36" s="28">
        <f t="shared" si="0"/>
        <v>0</v>
      </c>
      <c r="F36" s="263"/>
      <c r="G36" s="258"/>
      <c r="H36" s="28">
        <f t="shared" si="1"/>
        <v>0</v>
      </c>
    </row>
    <row r="37" spans="2:8" ht="13.5" customHeight="1" x14ac:dyDescent="0.2">
      <c r="B37" s="51">
        <v>18</v>
      </c>
      <c r="C37" s="178"/>
      <c r="D37" s="258"/>
      <c r="E37" s="28">
        <f t="shared" si="0"/>
        <v>0</v>
      </c>
      <c r="F37" s="263"/>
      <c r="G37" s="258"/>
      <c r="H37" s="28">
        <f t="shared" si="1"/>
        <v>0</v>
      </c>
    </row>
    <row r="38" spans="2:8" ht="13.5" customHeight="1" x14ac:dyDescent="0.2">
      <c r="B38" s="51">
        <v>19</v>
      </c>
      <c r="C38" s="178"/>
      <c r="D38" s="258"/>
      <c r="E38" s="28">
        <f t="shared" si="0"/>
        <v>0</v>
      </c>
      <c r="F38" s="263"/>
      <c r="G38" s="258"/>
      <c r="H38" s="28">
        <f t="shared" si="1"/>
        <v>0</v>
      </c>
    </row>
    <row r="39" spans="2:8" ht="13.5" customHeight="1" x14ac:dyDescent="0.2">
      <c r="B39" s="51">
        <v>20</v>
      </c>
      <c r="C39" s="178"/>
      <c r="D39" s="258"/>
      <c r="E39" s="28">
        <f t="shared" si="0"/>
        <v>0</v>
      </c>
      <c r="F39" s="263"/>
      <c r="G39" s="258"/>
      <c r="H39" s="28">
        <f t="shared" si="1"/>
        <v>0</v>
      </c>
    </row>
    <row r="40" spans="2:8" ht="13.5" customHeight="1" x14ac:dyDescent="0.2">
      <c r="B40" s="51">
        <v>21</v>
      </c>
      <c r="C40" s="178"/>
      <c r="D40" s="258"/>
      <c r="E40" s="28">
        <f t="shared" si="0"/>
        <v>0</v>
      </c>
      <c r="F40" s="263"/>
      <c r="G40" s="258"/>
      <c r="H40" s="28">
        <f t="shared" si="1"/>
        <v>0</v>
      </c>
    </row>
    <row r="41" spans="2:8" ht="13.5" customHeight="1" x14ac:dyDescent="0.2">
      <c r="B41" s="51">
        <v>22</v>
      </c>
      <c r="C41" s="178"/>
      <c r="D41" s="258"/>
      <c r="E41" s="28">
        <f t="shared" si="0"/>
        <v>0</v>
      </c>
      <c r="F41" s="263"/>
      <c r="G41" s="258"/>
      <c r="H41" s="28">
        <f t="shared" si="1"/>
        <v>0</v>
      </c>
    </row>
    <row r="42" spans="2:8" ht="13.5" customHeight="1" x14ac:dyDescent="0.2">
      <c r="B42" s="51">
        <v>23</v>
      </c>
      <c r="C42" s="178"/>
      <c r="D42" s="258"/>
      <c r="E42" s="28">
        <f t="shared" si="0"/>
        <v>0</v>
      </c>
      <c r="F42" s="263"/>
      <c r="G42" s="258"/>
      <c r="H42" s="28">
        <f t="shared" si="1"/>
        <v>0</v>
      </c>
    </row>
    <row r="43" spans="2:8" ht="13.5" customHeight="1" x14ac:dyDescent="0.2">
      <c r="B43" s="51">
        <v>24</v>
      </c>
      <c r="C43" s="178"/>
      <c r="D43" s="258"/>
      <c r="E43" s="28">
        <f t="shared" si="0"/>
        <v>0</v>
      </c>
      <c r="F43" s="263"/>
      <c r="G43" s="258"/>
      <c r="H43" s="28">
        <f t="shared" si="1"/>
        <v>0</v>
      </c>
    </row>
    <row r="44" spans="2:8" ht="13.5" customHeight="1" x14ac:dyDescent="0.2">
      <c r="B44" s="51">
        <v>25</v>
      </c>
      <c r="C44" s="178"/>
      <c r="D44" s="258"/>
      <c r="E44" s="28">
        <f t="shared" si="0"/>
        <v>0</v>
      </c>
      <c r="F44" s="263"/>
      <c r="G44" s="258"/>
      <c r="H44" s="28">
        <f t="shared" si="1"/>
        <v>0</v>
      </c>
    </row>
    <row r="45" spans="2:8" ht="13.5" customHeight="1" x14ac:dyDescent="0.2">
      <c r="B45" s="51">
        <v>26</v>
      </c>
      <c r="C45" s="178"/>
      <c r="D45" s="258"/>
      <c r="E45" s="28">
        <f t="shared" si="0"/>
        <v>0</v>
      </c>
      <c r="F45" s="263"/>
      <c r="G45" s="258"/>
      <c r="H45" s="28">
        <f t="shared" si="1"/>
        <v>0</v>
      </c>
    </row>
    <row r="46" spans="2:8" ht="13.5" customHeight="1" x14ac:dyDescent="0.2">
      <c r="B46" s="51">
        <v>27</v>
      </c>
      <c r="C46" s="178"/>
      <c r="D46" s="258"/>
      <c r="E46" s="28">
        <f t="shared" si="0"/>
        <v>0</v>
      </c>
      <c r="F46" s="263"/>
      <c r="G46" s="258"/>
      <c r="H46" s="28">
        <f t="shared" si="1"/>
        <v>0</v>
      </c>
    </row>
    <row r="47" spans="2:8" ht="13.5" customHeight="1" x14ac:dyDescent="0.2">
      <c r="B47" s="51">
        <v>28</v>
      </c>
      <c r="C47" s="178"/>
      <c r="D47" s="258"/>
      <c r="E47" s="28">
        <f t="shared" si="0"/>
        <v>0</v>
      </c>
      <c r="F47" s="263"/>
      <c r="G47" s="258"/>
      <c r="H47" s="28">
        <f t="shared" si="1"/>
        <v>0</v>
      </c>
    </row>
    <row r="48" spans="2:8" ht="13.5" customHeight="1" x14ac:dyDescent="0.2">
      <c r="B48" s="51">
        <v>29</v>
      </c>
      <c r="C48" s="178"/>
      <c r="D48" s="258"/>
      <c r="E48" s="28">
        <f t="shared" si="0"/>
        <v>0</v>
      </c>
      <c r="F48" s="263"/>
      <c r="G48" s="258"/>
      <c r="H48" s="28">
        <f t="shared" si="1"/>
        <v>0</v>
      </c>
    </row>
    <row r="49" spans="2:8" ht="13.5" customHeight="1" x14ac:dyDescent="0.2">
      <c r="B49" s="51">
        <v>30</v>
      </c>
      <c r="C49" s="178"/>
      <c r="D49" s="258"/>
      <c r="E49" s="28">
        <f t="shared" si="0"/>
        <v>0</v>
      </c>
      <c r="F49" s="263"/>
      <c r="G49" s="258"/>
      <c r="H49" s="28">
        <f t="shared" si="1"/>
        <v>0</v>
      </c>
    </row>
    <row r="50" spans="2:8" ht="13.5" customHeight="1" x14ac:dyDescent="0.2">
      <c r="B50" s="51">
        <v>31</v>
      </c>
      <c r="C50" s="178"/>
      <c r="D50" s="258"/>
      <c r="E50" s="28">
        <f t="shared" si="0"/>
        <v>0</v>
      </c>
      <c r="F50" s="263"/>
      <c r="G50" s="258"/>
      <c r="H50" s="28">
        <f t="shared" si="1"/>
        <v>0</v>
      </c>
    </row>
    <row r="51" spans="2:8" ht="13.5" customHeight="1" x14ac:dyDescent="0.2">
      <c r="B51" s="51">
        <v>32</v>
      </c>
      <c r="C51" s="178"/>
      <c r="D51" s="258"/>
      <c r="E51" s="28">
        <f t="shared" si="0"/>
        <v>0</v>
      </c>
      <c r="F51" s="263"/>
      <c r="G51" s="258"/>
      <c r="H51" s="28">
        <f t="shared" si="1"/>
        <v>0</v>
      </c>
    </row>
    <row r="52" spans="2:8" ht="13.5" customHeight="1" x14ac:dyDescent="0.2">
      <c r="B52" s="51">
        <v>33</v>
      </c>
      <c r="C52" s="178"/>
      <c r="D52" s="258"/>
      <c r="E52" s="28">
        <f t="shared" si="0"/>
        <v>0</v>
      </c>
      <c r="F52" s="263"/>
      <c r="G52" s="258"/>
      <c r="H52" s="28">
        <f t="shared" si="1"/>
        <v>0</v>
      </c>
    </row>
    <row r="53" spans="2:8" ht="13.5" customHeight="1" x14ac:dyDescent="0.2">
      <c r="B53" s="51">
        <v>34</v>
      </c>
      <c r="C53" s="178"/>
      <c r="D53" s="258"/>
      <c r="E53" s="28">
        <f t="shared" si="0"/>
        <v>0</v>
      </c>
      <c r="F53" s="263"/>
      <c r="G53" s="258"/>
      <c r="H53" s="28">
        <f t="shared" si="1"/>
        <v>0</v>
      </c>
    </row>
    <row r="54" spans="2:8" ht="13.5" customHeight="1" x14ac:dyDescent="0.2">
      <c r="B54" s="51">
        <v>35</v>
      </c>
      <c r="C54" s="178"/>
      <c r="D54" s="258"/>
      <c r="E54" s="28">
        <f t="shared" si="0"/>
        <v>0</v>
      </c>
      <c r="F54" s="263"/>
      <c r="G54" s="258"/>
      <c r="H54" s="28">
        <f t="shared" si="1"/>
        <v>0</v>
      </c>
    </row>
    <row r="55" spans="2:8" ht="13.5" customHeight="1" x14ac:dyDescent="0.2">
      <c r="B55" s="51">
        <v>36</v>
      </c>
      <c r="C55" s="178"/>
      <c r="D55" s="258"/>
      <c r="E55" s="28">
        <f t="shared" si="0"/>
        <v>0</v>
      </c>
      <c r="F55" s="263"/>
      <c r="G55" s="258"/>
      <c r="H55" s="28">
        <f t="shared" si="1"/>
        <v>0</v>
      </c>
    </row>
    <row r="56" spans="2:8" ht="13.5" customHeight="1" x14ac:dyDescent="0.2">
      <c r="B56" s="51">
        <v>37</v>
      </c>
      <c r="C56" s="178"/>
      <c r="D56" s="258"/>
      <c r="E56" s="28">
        <f t="shared" si="0"/>
        <v>0</v>
      </c>
      <c r="F56" s="263"/>
      <c r="G56" s="258"/>
      <c r="H56" s="28">
        <f t="shared" si="1"/>
        <v>0</v>
      </c>
    </row>
    <row r="57" spans="2:8" ht="13.5" customHeight="1" x14ac:dyDescent="0.2">
      <c r="B57" s="51">
        <v>38</v>
      </c>
      <c r="C57" s="178"/>
      <c r="D57" s="258"/>
      <c r="E57" s="28">
        <f t="shared" si="0"/>
        <v>0</v>
      </c>
      <c r="F57" s="263"/>
      <c r="G57" s="258"/>
      <c r="H57" s="28">
        <f t="shared" si="1"/>
        <v>0</v>
      </c>
    </row>
    <row r="58" spans="2:8" ht="13.5" customHeight="1" x14ac:dyDescent="0.2">
      <c r="B58" s="51">
        <v>39</v>
      </c>
      <c r="C58" s="178"/>
      <c r="D58" s="258"/>
      <c r="E58" s="28">
        <f t="shared" si="0"/>
        <v>0</v>
      </c>
      <c r="F58" s="263"/>
      <c r="G58" s="258"/>
      <c r="H58" s="28">
        <f t="shared" si="1"/>
        <v>0</v>
      </c>
    </row>
    <row r="59" spans="2:8" ht="13.5" customHeight="1" x14ac:dyDescent="0.2">
      <c r="B59" s="52">
        <v>40</v>
      </c>
      <c r="C59" s="180"/>
      <c r="D59" s="260"/>
      <c r="E59" s="46">
        <f t="shared" si="0"/>
        <v>0</v>
      </c>
      <c r="F59" s="264"/>
      <c r="G59" s="260"/>
      <c r="H59" s="46">
        <f t="shared" si="1"/>
        <v>0</v>
      </c>
    </row>
    <row r="60" spans="2:8" ht="12.75" customHeight="1" x14ac:dyDescent="0.2">
      <c r="B60" s="237" t="s">
        <v>579</v>
      </c>
    </row>
    <row r="61" spans="2:8" ht="12.75" customHeight="1" x14ac:dyDescent="0.2">
      <c r="B61" s="238"/>
      <c r="C61" s="238"/>
    </row>
    <row r="62" spans="2:8" ht="36" customHeight="1" x14ac:dyDescent="0.2">
      <c r="B62" s="50" t="s">
        <v>580</v>
      </c>
      <c r="C62" s="199" t="s">
        <v>581</v>
      </c>
      <c r="D62" s="199" t="s">
        <v>582</v>
      </c>
      <c r="E62" s="199" t="s">
        <v>583</v>
      </c>
    </row>
    <row r="63" spans="2:8" ht="21" customHeight="1" x14ac:dyDescent="0.2">
      <c r="B63" s="51" t="s">
        <v>307</v>
      </c>
      <c r="C63" s="258"/>
      <c r="D63" s="265"/>
      <c r="E63" s="28">
        <f>C63*D63</f>
        <v>0</v>
      </c>
    </row>
    <row r="64" spans="2:8" ht="20" customHeight="1" x14ac:dyDescent="0.2">
      <c r="B64" s="51" t="s">
        <v>308</v>
      </c>
      <c r="C64" s="258"/>
      <c r="D64" s="265"/>
      <c r="E64" s="28">
        <f>C64*D64</f>
        <v>0</v>
      </c>
    </row>
    <row r="65" spans="1:8" ht="21" customHeight="1" x14ac:dyDescent="0.2">
      <c r="B65" s="51" t="s">
        <v>309</v>
      </c>
      <c r="C65" s="258"/>
      <c r="D65" s="265"/>
      <c r="E65" s="28">
        <f>C65*D65</f>
        <v>0</v>
      </c>
    </row>
    <row r="66" spans="1:8" ht="25" customHeight="1" x14ac:dyDescent="0.2">
      <c r="B66" s="52" t="s">
        <v>162</v>
      </c>
      <c r="C66" s="258"/>
      <c r="D66" s="266"/>
      <c r="E66" s="46">
        <f>C66*D66</f>
        <v>0</v>
      </c>
    </row>
    <row r="67" spans="1:8" x14ac:dyDescent="0.2">
      <c r="A67" s="248"/>
      <c r="B67" s="238"/>
      <c r="C67" s="238"/>
      <c r="D67" s="246"/>
      <c r="E67" s="246"/>
      <c r="F67" s="246"/>
    </row>
    <row r="68" spans="1:8" ht="21" customHeight="1" x14ac:dyDescent="0.2">
      <c r="A68" s="243"/>
      <c r="B68" s="244" t="s">
        <v>584</v>
      </c>
      <c r="C68" s="245"/>
      <c r="D68" s="245"/>
      <c r="E68" s="246"/>
      <c r="F68" s="246"/>
      <c r="G68" s="249"/>
      <c r="H68" s="249"/>
    </row>
    <row r="69" spans="1:8" x14ac:dyDescent="0.2">
      <c r="A69" s="243"/>
      <c r="B69" s="199" t="s">
        <v>446</v>
      </c>
      <c r="C69" s="71" t="s">
        <v>585</v>
      </c>
      <c r="D69" s="199" t="s">
        <v>574</v>
      </c>
      <c r="E69" s="199" t="s">
        <v>575</v>
      </c>
      <c r="F69" s="199" t="s">
        <v>576</v>
      </c>
      <c r="G69" s="199" t="s">
        <v>577</v>
      </c>
      <c r="H69" s="199" t="s">
        <v>578</v>
      </c>
    </row>
    <row r="70" spans="1:8" x14ac:dyDescent="0.2">
      <c r="A70" s="243"/>
      <c r="B70" s="79">
        <v>1</v>
      </c>
      <c r="C70" s="178"/>
      <c r="D70" s="267"/>
      <c r="E70" s="250">
        <f t="shared" ref="E70:E109" si="2">C70*D70</f>
        <v>0</v>
      </c>
      <c r="F70" s="178"/>
      <c r="G70" s="267"/>
      <c r="H70" s="103">
        <f t="shared" ref="H70:H109" si="3">F70*G70*12*1000</f>
        <v>0</v>
      </c>
    </row>
    <row r="71" spans="1:8" x14ac:dyDescent="0.2">
      <c r="A71" s="243"/>
      <c r="B71" s="79">
        <v>2</v>
      </c>
      <c r="C71" s="178"/>
      <c r="D71" s="267"/>
      <c r="E71" s="250">
        <f t="shared" si="2"/>
        <v>0</v>
      </c>
      <c r="F71" s="178"/>
      <c r="G71" s="267"/>
      <c r="H71" s="103">
        <f t="shared" si="3"/>
        <v>0</v>
      </c>
    </row>
    <row r="72" spans="1:8" ht="14.75" customHeight="1" x14ac:dyDescent="0.2">
      <c r="A72" s="243"/>
      <c r="B72" s="79">
        <v>3</v>
      </c>
      <c r="C72" s="178"/>
      <c r="D72" s="267"/>
      <c r="E72" s="250">
        <f t="shared" si="2"/>
        <v>0</v>
      </c>
      <c r="F72" s="178"/>
      <c r="G72" s="267"/>
      <c r="H72" s="103">
        <f t="shared" si="3"/>
        <v>0</v>
      </c>
    </row>
    <row r="73" spans="1:8" x14ac:dyDescent="0.2">
      <c r="A73" s="251"/>
      <c r="B73" s="79">
        <v>4</v>
      </c>
      <c r="C73" s="178"/>
      <c r="D73" s="267"/>
      <c r="E73" s="250">
        <f t="shared" si="2"/>
        <v>0</v>
      </c>
      <c r="F73" s="178"/>
      <c r="G73" s="267"/>
      <c r="H73" s="103">
        <f t="shared" si="3"/>
        <v>0</v>
      </c>
    </row>
    <row r="74" spans="1:8" x14ac:dyDescent="0.2">
      <c r="B74" s="79">
        <v>5</v>
      </c>
      <c r="C74" s="178"/>
      <c r="D74" s="267"/>
      <c r="E74" s="250">
        <f t="shared" si="2"/>
        <v>0</v>
      </c>
      <c r="F74" s="178"/>
      <c r="G74" s="267"/>
      <c r="H74" s="103">
        <f t="shared" si="3"/>
        <v>0</v>
      </c>
    </row>
    <row r="75" spans="1:8" x14ac:dyDescent="0.2">
      <c r="B75" s="79">
        <v>6</v>
      </c>
      <c r="C75" s="178"/>
      <c r="D75" s="267"/>
      <c r="E75" s="250">
        <f t="shared" si="2"/>
        <v>0</v>
      </c>
      <c r="F75" s="178"/>
      <c r="G75" s="267"/>
      <c r="H75" s="103">
        <f t="shared" ref="H75:H81" si="4">F75*G75*12*1000</f>
        <v>0</v>
      </c>
    </row>
    <row r="76" spans="1:8" x14ac:dyDescent="0.2">
      <c r="B76" s="79">
        <v>7</v>
      </c>
      <c r="C76" s="178"/>
      <c r="D76" s="267"/>
      <c r="E76" s="250">
        <f t="shared" si="2"/>
        <v>0</v>
      </c>
      <c r="F76" s="178"/>
      <c r="G76" s="267"/>
      <c r="H76" s="103">
        <f t="shared" si="4"/>
        <v>0</v>
      </c>
    </row>
    <row r="77" spans="1:8" x14ac:dyDescent="0.2">
      <c r="B77" s="79">
        <v>8</v>
      </c>
      <c r="C77" s="178"/>
      <c r="D77" s="267"/>
      <c r="E77" s="250">
        <f t="shared" si="2"/>
        <v>0</v>
      </c>
      <c r="F77" s="178"/>
      <c r="G77" s="267"/>
      <c r="H77" s="103">
        <f t="shared" si="4"/>
        <v>0</v>
      </c>
    </row>
    <row r="78" spans="1:8" x14ac:dyDescent="0.2">
      <c r="B78" s="79">
        <v>9</v>
      </c>
      <c r="C78" s="178"/>
      <c r="D78" s="267"/>
      <c r="E78" s="250">
        <f t="shared" si="2"/>
        <v>0</v>
      </c>
      <c r="F78" s="178"/>
      <c r="G78" s="267"/>
      <c r="H78" s="103">
        <f t="shared" si="4"/>
        <v>0</v>
      </c>
    </row>
    <row r="79" spans="1:8" x14ac:dyDescent="0.2">
      <c r="B79" s="79">
        <v>10</v>
      </c>
      <c r="C79" s="178"/>
      <c r="D79" s="267"/>
      <c r="E79" s="250">
        <f t="shared" si="2"/>
        <v>0</v>
      </c>
      <c r="F79" s="178"/>
      <c r="G79" s="267"/>
      <c r="H79" s="103">
        <f t="shared" si="4"/>
        <v>0</v>
      </c>
    </row>
    <row r="80" spans="1:8" x14ac:dyDescent="0.2">
      <c r="B80" s="79">
        <v>11</v>
      </c>
      <c r="C80" s="178"/>
      <c r="D80" s="267"/>
      <c r="E80" s="250">
        <f t="shared" si="2"/>
        <v>0</v>
      </c>
      <c r="F80" s="178"/>
      <c r="G80" s="267"/>
      <c r="H80" s="103">
        <f t="shared" si="4"/>
        <v>0</v>
      </c>
    </row>
    <row r="81" spans="2:8" x14ac:dyDescent="0.2">
      <c r="B81" s="79">
        <v>12</v>
      </c>
      <c r="C81" s="178"/>
      <c r="D81" s="267"/>
      <c r="E81" s="250">
        <f t="shared" si="2"/>
        <v>0</v>
      </c>
      <c r="F81" s="178"/>
      <c r="G81" s="267"/>
      <c r="H81" s="103">
        <f t="shared" si="4"/>
        <v>0</v>
      </c>
    </row>
    <row r="82" spans="2:8" x14ac:dyDescent="0.2">
      <c r="B82" s="79">
        <v>13</v>
      </c>
      <c r="C82" s="178"/>
      <c r="D82" s="267"/>
      <c r="E82" s="250">
        <f t="shared" si="2"/>
        <v>0</v>
      </c>
      <c r="F82" s="178"/>
      <c r="G82" s="267"/>
      <c r="H82" s="103">
        <f t="shared" si="3"/>
        <v>0</v>
      </c>
    </row>
    <row r="83" spans="2:8" x14ac:dyDescent="0.2">
      <c r="B83" s="79">
        <v>14</v>
      </c>
      <c r="C83" s="178"/>
      <c r="D83" s="267"/>
      <c r="E83" s="250">
        <f t="shared" si="2"/>
        <v>0</v>
      </c>
      <c r="F83" s="178"/>
      <c r="G83" s="267"/>
      <c r="H83" s="103">
        <f t="shared" si="3"/>
        <v>0</v>
      </c>
    </row>
    <row r="84" spans="2:8" x14ac:dyDescent="0.2">
      <c r="B84" s="79">
        <v>15</v>
      </c>
      <c r="C84" s="178"/>
      <c r="D84" s="267"/>
      <c r="E84" s="250">
        <f t="shared" si="2"/>
        <v>0</v>
      </c>
      <c r="F84" s="178"/>
      <c r="G84" s="267"/>
      <c r="H84" s="103">
        <f t="shared" si="3"/>
        <v>0</v>
      </c>
    </row>
    <row r="85" spans="2:8" x14ac:dyDescent="0.2">
      <c r="B85" s="79">
        <v>16</v>
      </c>
      <c r="C85" s="178"/>
      <c r="D85" s="267"/>
      <c r="E85" s="250">
        <f t="shared" si="2"/>
        <v>0</v>
      </c>
      <c r="F85" s="178"/>
      <c r="G85" s="267"/>
      <c r="H85" s="103">
        <f t="shared" si="3"/>
        <v>0</v>
      </c>
    </row>
    <row r="86" spans="2:8" x14ac:dyDescent="0.2">
      <c r="B86" s="79">
        <v>17</v>
      </c>
      <c r="C86" s="178"/>
      <c r="D86" s="267"/>
      <c r="E86" s="250">
        <f t="shared" si="2"/>
        <v>0</v>
      </c>
      <c r="F86" s="178"/>
      <c r="G86" s="267"/>
      <c r="H86" s="103">
        <f t="shared" si="3"/>
        <v>0</v>
      </c>
    </row>
    <row r="87" spans="2:8" x14ac:dyDescent="0.2">
      <c r="B87" s="79">
        <v>18</v>
      </c>
      <c r="C87" s="178"/>
      <c r="D87" s="267"/>
      <c r="E87" s="250">
        <f t="shared" si="2"/>
        <v>0</v>
      </c>
      <c r="F87" s="178"/>
      <c r="G87" s="267"/>
      <c r="H87" s="103">
        <f t="shared" si="3"/>
        <v>0</v>
      </c>
    </row>
    <row r="88" spans="2:8" x14ac:dyDescent="0.2">
      <c r="B88" s="79">
        <v>19</v>
      </c>
      <c r="C88" s="178"/>
      <c r="D88" s="267"/>
      <c r="E88" s="250">
        <f t="shared" si="2"/>
        <v>0</v>
      </c>
      <c r="F88" s="178"/>
      <c r="G88" s="267"/>
      <c r="H88" s="103">
        <f t="shared" si="3"/>
        <v>0</v>
      </c>
    </row>
    <row r="89" spans="2:8" x14ac:dyDescent="0.2">
      <c r="B89" s="79">
        <v>20</v>
      </c>
      <c r="C89" s="178"/>
      <c r="D89" s="267"/>
      <c r="E89" s="250">
        <f t="shared" si="2"/>
        <v>0</v>
      </c>
      <c r="F89" s="178"/>
      <c r="G89" s="267"/>
      <c r="H89" s="103">
        <f t="shared" si="3"/>
        <v>0</v>
      </c>
    </row>
    <row r="90" spans="2:8" x14ac:dyDescent="0.2">
      <c r="B90" s="79">
        <v>21</v>
      </c>
      <c r="C90" s="178"/>
      <c r="D90" s="267"/>
      <c r="E90" s="250">
        <f t="shared" si="2"/>
        <v>0</v>
      </c>
      <c r="F90" s="178"/>
      <c r="G90" s="267"/>
      <c r="H90" s="103">
        <f t="shared" si="3"/>
        <v>0</v>
      </c>
    </row>
    <row r="91" spans="2:8" x14ac:dyDescent="0.2">
      <c r="B91" s="79">
        <v>22</v>
      </c>
      <c r="C91" s="178"/>
      <c r="D91" s="267"/>
      <c r="E91" s="250">
        <f t="shared" si="2"/>
        <v>0</v>
      </c>
      <c r="F91" s="178"/>
      <c r="G91" s="267"/>
      <c r="H91" s="103">
        <f t="shared" si="3"/>
        <v>0</v>
      </c>
    </row>
    <row r="92" spans="2:8" x14ac:dyDescent="0.2">
      <c r="B92" s="79">
        <v>23</v>
      </c>
      <c r="C92" s="178"/>
      <c r="D92" s="267"/>
      <c r="E92" s="250">
        <f t="shared" si="2"/>
        <v>0</v>
      </c>
      <c r="F92" s="178"/>
      <c r="G92" s="267"/>
      <c r="H92" s="103">
        <f t="shared" si="3"/>
        <v>0</v>
      </c>
    </row>
    <row r="93" spans="2:8" x14ac:dyDescent="0.2">
      <c r="B93" s="79">
        <v>24</v>
      </c>
      <c r="C93" s="178"/>
      <c r="D93" s="267"/>
      <c r="E93" s="250">
        <f t="shared" si="2"/>
        <v>0</v>
      </c>
      <c r="F93" s="178"/>
      <c r="G93" s="267"/>
      <c r="H93" s="103">
        <f t="shared" si="3"/>
        <v>0</v>
      </c>
    </row>
    <row r="94" spans="2:8" x14ac:dyDescent="0.2">
      <c r="B94" s="79">
        <v>25</v>
      </c>
      <c r="C94" s="178"/>
      <c r="D94" s="267"/>
      <c r="E94" s="250">
        <f t="shared" si="2"/>
        <v>0</v>
      </c>
      <c r="F94" s="178"/>
      <c r="G94" s="267"/>
      <c r="H94" s="103">
        <f t="shared" si="3"/>
        <v>0</v>
      </c>
    </row>
    <row r="95" spans="2:8" x14ac:dyDescent="0.2">
      <c r="B95" s="79">
        <v>26</v>
      </c>
      <c r="C95" s="178"/>
      <c r="D95" s="267"/>
      <c r="E95" s="250">
        <f t="shared" si="2"/>
        <v>0</v>
      </c>
      <c r="F95" s="178"/>
      <c r="G95" s="267"/>
      <c r="H95" s="103">
        <f t="shared" si="3"/>
        <v>0</v>
      </c>
    </row>
    <row r="96" spans="2:8" x14ac:dyDescent="0.2">
      <c r="B96" s="79">
        <v>27</v>
      </c>
      <c r="C96" s="178"/>
      <c r="D96" s="267"/>
      <c r="E96" s="250">
        <f t="shared" si="2"/>
        <v>0</v>
      </c>
      <c r="F96" s="178"/>
      <c r="G96" s="267"/>
      <c r="H96" s="103">
        <f t="shared" si="3"/>
        <v>0</v>
      </c>
    </row>
    <row r="97" spans="2:8" x14ac:dyDescent="0.2">
      <c r="B97" s="79">
        <v>28</v>
      </c>
      <c r="C97" s="178"/>
      <c r="D97" s="267"/>
      <c r="E97" s="250">
        <f t="shared" si="2"/>
        <v>0</v>
      </c>
      <c r="F97" s="178"/>
      <c r="G97" s="267"/>
      <c r="H97" s="103">
        <f t="shared" si="3"/>
        <v>0</v>
      </c>
    </row>
    <row r="98" spans="2:8" x14ac:dyDescent="0.2">
      <c r="B98" s="79">
        <v>29</v>
      </c>
      <c r="C98" s="178"/>
      <c r="D98" s="267"/>
      <c r="E98" s="250">
        <f t="shared" si="2"/>
        <v>0</v>
      </c>
      <c r="F98" s="178"/>
      <c r="G98" s="267"/>
      <c r="H98" s="103">
        <f t="shared" si="3"/>
        <v>0</v>
      </c>
    </row>
    <row r="99" spans="2:8" x14ac:dyDescent="0.2">
      <c r="B99" s="79">
        <v>30</v>
      </c>
      <c r="C99" s="178"/>
      <c r="D99" s="267"/>
      <c r="E99" s="250">
        <f t="shared" si="2"/>
        <v>0</v>
      </c>
      <c r="F99" s="178"/>
      <c r="G99" s="267"/>
      <c r="H99" s="103">
        <f t="shared" si="3"/>
        <v>0</v>
      </c>
    </row>
    <row r="100" spans="2:8" x14ac:dyDescent="0.2">
      <c r="B100" s="79">
        <v>31</v>
      </c>
      <c r="C100" s="178"/>
      <c r="D100" s="267"/>
      <c r="E100" s="250">
        <f t="shared" si="2"/>
        <v>0</v>
      </c>
      <c r="F100" s="178"/>
      <c r="G100" s="267"/>
      <c r="H100" s="103">
        <f t="shared" si="3"/>
        <v>0</v>
      </c>
    </row>
    <row r="101" spans="2:8" x14ac:dyDescent="0.2">
      <c r="B101" s="79">
        <v>32</v>
      </c>
      <c r="C101" s="178"/>
      <c r="D101" s="267"/>
      <c r="E101" s="250">
        <f t="shared" si="2"/>
        <v>0</v>
      </c>
      <c r="F101" s="178"/>
      <c r="G101" s="267"/>
      <c r="H101" s="103">
        <f t="shared" si="3"/>
        <v>0</v>
      </c>
    </row>
    <row r="102" spans="2:8" x14ac:dyDescent="0.2">
      <c r="B102" s="79">
        <v>33</v>
      </c>
      <c r="C102" s="178"/>
      <c r="D102" s="267"/>
      <c r="E102" s="250">
        <f t="shared" si="2"/>
        <v>0</v>
      </c>
      <c r="F102" s="178"/>
      <c r="G102" s="267"/>
      <c r="H102" s="103">
        <f t="shared" si="3"/>
        <v>0</v>
      </c>
    </row>
    <row r="103" spans="2:8" x14ac:dyDescent="0.2">
      <c r="B103" s="79">
        <v>34</v>
      </c>
      <c r="C103" s="178"/>
      <c r="D103" s="267"/>
      <c r="E103" s="250">
        <f t="shared" si="2"/>
        <v>0</v>
      </c>
      <c r="F103" s="178"/>
      <c r="G103" s="267"/>
      <c r="H103" s="103">
        <f t="shared" si="3"/>
        <v>0</v>
      </c>
    </row>
    <row r="104" spans="2:8" x14ac:dyDescent="0.2">
      <c r="B104" s="79">
        <v>35</v>
      </c>
      <c r="C104" s="178"/>
      <c r="D104" s="267"/>
      <c r="E104" s="250">
        <f t="shared" si="2"/>
        <v>0</v>
      </c>
      <c r="F104" s="178"/>
      <c r="G104" s="267"/>
      <c r="H104" s="103">
        <f t="shared" si="3"/>
        <v>0</v>
      </c>
    </row>
    <row r="105" spans="2:8" x14ac:dyDescent="0.2">
      <c r="B105" s="79">
        <v>36</v>
      </c>
      <c r="C105" s="178"/>
      <c r="D105" s="267"/>
      <c r="E105" s="250">
        <f t="shared" si="2"/>
        <v>0</v>
      </c>
      <c r="F105" s="178"/>
      <c r="G105" s="267"/>
      <c r="H105" s="103">
        <f t="shared" si="3"/>
        <v>0</v>
      </c>
    </row>
    <row r="106" spans="2:8" x14ac:dyDescent="0.2">
      <c r="B106" s="79">
        <v>37</v>
      </c>
      <c r="C106" s="178"/>
      <c r="D106" s="267"/>
      <c r="E106" s="250">
        <f t="shared" si="2"/>
        <v>0</v>
      </c>
      <c r="F106" s="178"/>
      <c r="G106" s="267"/>
      <c r="H106" s="103">
        <f t="shared" si="3"/>
        <v>0</v>
      </c>
    </row>
    <row r="107" spans="2:8" x14ac:dyDescent="0.2">
      <c r="B107" s="79">
        <v>38</v>
      </c>
      <c r="C107" s="178"/>
      <c r="D107" s="267"/>
      <c r="E107" s="250">
        <f t="shared" si="2"/>
        <v>0</v>
      </c>
      <c r="F107" s="178"/>
      <c r="G107" s="267"/>
      <c r="H107" s="103">
        <f t="shared" si="3"/>
        <v>0</v>
      </c>
    </row>
    <row r="108" spans="2:8" x14ac:dyDescent="0.2">
      <c r="B108" s="79">
        <v>39</v>
      </c>
      <c r="C108" s="178"/>
      <c r="D108" s="267"/>
      <c r="E108" s="250">
        <f t="shared" si="2"/>
        <v>0</v>
      </c>
      <c r="F108" s="178"/>
      <c r="G108" s="267"/>
      <c r="H108" s="103">
        <f t="shared" si="3"/>
        <v>0</v>
      </c>
    </row>
    <row r="109" spans="2:8" x14ac:dyDescent="0.2">
      <c r="B109" s="252">
        <v>40</v>
      </c>
      <c r="C109" s="180"/>
      <c r="D109" s="268"/>
      <c r="E109" s="253">
        <f t="shared" si="2"/>
        <v>0</v>
      </c>
      <c r="F109" s="180"/>
      <c r="G109" s="268"/>
      <c r="H109" s="254">
        <f t="shared" si="3"/>
        <v>0</v>
      </c>
    </row>
    <row r="110" spans="2:8" x14ac:dyDescent="0.2">
      <c r="B110" s="65" t="s">
        <v>579</v>
      </c>
      <c r="C110" s="65"/>
      <c r="D110" s="65"/>
      <c r="E110" s="65"/>
      <c r="F110" s="65"/>
      <c r="G110" s="65"/>
      <c r="H110" s="65"/>
    </row>
    <row r="111" spans="2:8" x14ac:dyDescent="0.2">
      <c r="B111" s="238"/>
      <c r="C111" s="238"/>
      <c r="D111" s="238"/>
      <c r="E111" s="238"/>
      <c r="F111" s="238"/>
      <c r="G111" s="238"/>
      <c r="H111" s="238"/>
    </row>
    <row r="112" spans="2:8" x14ac:dyDescent="0.2">
      <c r="B112" s="50" t="s">
        <v>580</v>
      </c>
      <c r="C112" s="199" t="s">
        <v>581</v>
      </c>
      <c r="D112" s="199" t="s">
        <v>582</v>
      </c>
      <c r="E112" s="199" t="s">
        <v>583</v>
      </c>
      <c r="F112" s="238"/>
      <c r="G112" s="238"/>
      <c r="H112" s="238"/>
    </row>
    <row r="113" spans="1:8" x14ac:dyDescent="0.2">
      <c r="B113" s="51" t="s">
        <v>307</v>
      </c>
      <c r="C113" s="258"/>
      <c r="D113" s="265"/>
      <c r="E113" s="28">
        <f>C113*D113</f>
        <v>0</v>
      </c>
      <c r="F113" s="238"/>
      <c r="G113" s="238"/>
      <c r="H113" s="238"/>
    </row>
    <row r="114" spans="1:8" x14ac:dyDescent="0.2">
      <c r="B114" s="51" t="s">
        <v>308</v>
      </c>
      <c r="C114" s="258"/>
      <c r="D114" s="265"/>
      <c r="E114" s="28">
        <f>C114*D114</f>
        <v>0</v>
      </c>
    </row>
    <row r="115" spans="1:8" x14ac:dyDescent="0.2">
      <c r="A115" s="64"/>
      <c r="B115" s="51" t="s">
        <v>309</v>
      </c>
      <c r="C115" s="258"/>
      <c r="D115" s="265"/>
      <c r="E115" s="28">
        <f>C115*D115</f>
        <v>0</v>
      </c>
    </row>
    <row r="116" spans="1:8" x14ac:dyDescent="0.2">
      <c r="B116" s="52" t="s">
        <v>162</v>
      </c>
      <c r="C116" s="260"/>
      <c r="D116" s="266"/>
      <c r="E116" s="46">
        <f>C116*D116</f>
        <v>0</v>
      </c>
    </row>
    <row r="117" spans="1:8" x14ac:dyDescent="0.2">
      <c r="B117" s="255"/>
      <c r="C117" s="255"/>
    </row>
    <row r="120" spans="1:8" x14ac:dyDescent="0.2">
      <c r="B120" s="238"/>
      <c r="C120" s="238"/>
      <c r="D120" s="256"/>
      <c r="E120" s="256"/>
      <c r="F120" s="256"/>
      <c r="G120" s="110"/>
      <c r="H120" s="110"/>
    </row>
    <row r="121" spans="1:8" x14ac:dyDescent="0.2">
      <c r="B121" s="238"/>
      <c r="C121" s="238"/>
      <c r="D121" s="110"/>
      <c r="E121" s="110"/>
      <c r="F121" s="110"/>
      <c r="G121" s="110"/>
      <c r="H121" s="110"/>
    </row>
    <row r="122" spans="1:8" ht="16" x14ac:dyDescent="0.2">
      <c r="B122" s="257"/>
      <c r="C122" s="110"/>
      <c r="D122" s="110"/>
      <c r="E122" s="110"/>
      <c r="F122" s="110"/>
      <c r="G122" s="145"/>
      <c r="H122" s="145"/>
    </row>
    <row r="123" spans="1:8" ht="16" x14ac:dyDescent="0.2">
      <c r="B123" s="257"/>
      <c r="C123" s="110"/>
    </row>
    <row r="124" spans="1:8" x14ac:dyDescent="0.2">
      <c r="B124" s="238"/>
      <c r="C124" s="238"/>
      <c r="D124" s="238"/>
      <c r="E124" s="238"/>
      <c r="F124" s="238"/>
      <c r="G124" s="238"/>
      <c r="H124" s="238"/>
    </row>
    <row r="125" spans="1:8" x14ac:dyDescent="0.2">
      <c r="B125" s="238"/>
      <c r="C125" s="238"/>
      <c r="D125" s="238"/>
      <c r="E125" s="238"/>
      <c r="F125" s="238"/>
      <c r="G125" s="238"/>
      <c r="H125" s="238"/>
    </row>
    <row r="126" spans="1:8" x14ac:dyDescent="0.2">
      <c r="B126" s="238"/>
      <c r="C126" s="238"/>
      <c r="D126" s="238"/>
      <c r="E126" s="238"/>
      <c r="F126" s="238"/>
      <c r="G126" s="238"/>
      <c r="H126" s="238"/>
    </row>
    <row r="127" spans="1:8" x14ac:dyDescent="0.2">
      <c r="B127" s="238"/>
      <c r="C127" s="238"/>
      <c r="D127" s="238"/>
      <c r="E127" s="238"/>
      <c r="F127" s="238"/>
      <c r="G127" s="238"/>
      <c r="H127" s="238"/>
    </row>
    <row r="128" spans="1:8" x14ac:dyDescent="0.2">
      <c r="B128" s="238"/>
      <c r="C128" s="238"/>
      <c r="D128" s="238"/>
      <c r="E128" s="238"/>
      <c r="F128" s="238"/>
      <c r="G128" s="238"/>
      <c r="H128" s="238"/>
    </row>
    <row r="129" spans="2:8" x14ac:dyDescent="0.2">
      <c r="B129" s="238"/>
      <c r="C129" s="238"/>
      <c r="D129" s="238"/>
      <c r="E129" s="238"/>
      <c r="F129" s="238"/>
      <c r="G129" s="238"/>
      <c r="H129" s="238"/>
    </row>
    <row r="130" spans="2:8" x14ac:dyDescent="0.2">
      <c r="B130" s="238"/>
      <c r="C130" s="238"/>
      <c r="D130" s="238"/>
      <c r="E130" s="238"/>
      <c r="F130" s="238"/>
      <c r="G130" s="238"/>
      <c r="H130" s="238"/>
    </row>
    <row r="131" spans="2:8" x14ac:dyDescent="0.2">
      <c r="B131" s="238"/>
      <c r="C131" s="238"/>
      <c r="D131" s="238"/>
      <c r="E131" s="238"/>
      <c r="F131" s="238"/>
      <c r="G131" s="238"/>
      <c r="H131" s="238"/>
    </row>
    <row r="132" spans="2:8" x14ac:dyDescent="0.2">
      <c r="B132" s="238"/>
      <c r="C132" s="238"/>
      <c r="D132" s="238"/>
      <c r="E132" s="238"/>
      <c r="F132" s="238"/>
      <c r="G132" s="238"/>
      <c r="H132" s="238"/>
    </row>
    <row r="133" spans="2:8" x14ac:dyDescent="0.2">
      <c r="B133" s="238"/>
      <c r="C133" s="238"/>
      <c r="D133" s="238"/>
      <c r="E133" s="238"/>
      <c r="F133" s="238"/>
      <c r="G133" s="238"/>
      <c r="H133" s="238"/>
    </row>
    <row r="134" spans="2:8" x14ac:dyDescent="0.2">
      <c r="B134" s="238"/>
      <c r="C134" s="238"/>
      <c r="D134" s="238"/>
      <c r="E134" s="238"/>
      <c r="F134" s="238"/>
      <c r="G134" s="238"/>
      <c r="H134" s="238"/>
    </row>
    <row r="135" spans="2:8" x14ac:dyDescent="0.2">
      <c r="B135" s="238"/>
      <c r="C135" s="238"/>
      <c r="D135" s="238"/>
      <c r="E135" s="238"/>
      <c r="F135" s="238"/>
      <c r="G135" s="238"/>
      <c r="H135" s="238"/>
    </row>
    <row r="136" spans="2:8" x14ac:dyDescent="0.2">
      <c r="B136" s="238"/>
      <c r="C136" s="238"/>
      <c r="D136" s="238"/>
      <c r="E136" s="238"/>
      <c r="F136" s="238"/>
      <c r="G136" s="238"/>
      <c r="H136" s="238"/>
    </row>
    <row r="137" spans="2:8" x14ac:dyDescent="0.2">
      <c r="B137" s="238"/>
      <c r="C137" s="238"/>
      <c r="D137" s="238"/>
      <c r="E137" s="238"/>
      <c r="F137" s="238"/>
      <c r="G137" s="238"/>
      <c r="H137" s="238"/>
    </row>
    <row r="138" spans="2:8" x14ac:dyDescent="0.2">
      <c r="B138" s="238"/>
      <c r="C138" s="238"/>
      <c r="D138" s="238"/>
      <c r="E138" s="238"/>
      <c r="F138" s="238"/>
      <c r="G138" s="238"/>
      <c r="H138" s="238"/>
    </row>
    <row r="139" spans="2:8" x14ac:dyDescent="0.2">
      <c r="B139" s="238"/>
      <c r="C139" s="238"/>
      <c r="D139" s="238"/>
      <c r="E139" s="238"/>
      <c r="F139" s="238"/>
      <c r="G139" s="238"/>
      <c r="H139" s="238"/>
    </row>
    <row r="140" spans="2:8" x14ac:dyDescent="0.2">
      <c r="B140" s="238"/>
      <c r="C140" s="238"/>
      <c r="D140" s="238"/>
      <c r="E140" s="238"/>
      <c r="F140" s="238"/>
      <c r="G140" s="238"/>
      <c r="H140" s="238"/>
    </row>
    <row r="141" spans="2:8" x14ac:dyDescent="0.2">
      <c r="B141" s="238"/>
      <c r="C141" s="238"/>
      <c r="D141" s="238"/>
      <c r="E141" s="238"/>
      <c r="F141" s="238"/>
      <c r="G141" s="238"/>
      <c r="H141" s="238"/>
    </row>
    <row r="142" spans="2:8" x14ac:dyDescent="0.2">
      <c r="B142" s="238"/>
      <c r="C142" s="238"/>
      <c r="D142" s="238"/>
      <c r="E142" s="238"/>
      <c r="F142" s="238"/>
      <c r="G142" s="238"/>
      <c r="H142" s="238"/>
    </row>
    <row r="143" spans="2:8" x14ac:dyDescent="0.2">
      <c r="B143" s="238"/>
      <c r="C143" s="238"/>
      <c r="D143" s="238"/>
      <c r="E143" s="238"/>
      <c r="F143" s="238"/>
      <c r="G143" s="238"/>
      <c r="H143" s="238"/>
    </row>
    <row r="144" spans="2:8" x14ac:dyDescent="0.2">
      <c r="B144" s="238"/>
      <c r="C144" s="238"/>
      <c r="D144" s="238"/>
      <c r="E144" s="238"/>
      <c r="F144" s="238"/>
      <c r="G144" s="238"/>
      <c r="H144" s="238"/>
    </row>
    <row r="145" spans="2:8" x14ac:dyDescent="0.2">
      <c r="B145" s="238"/>
      <c r="C145" s="238"/>
      <c r="D145" s="238"/>
      <c r="E145" s="238"/>
      <c r="F145" s="238"/>
      <c r="G145" s="238"/>
      <c r="H145" s="238"/>
    </row>
    <row r="146" spans="2:8" x14ac:dyDescent="0.2">
      <c r="B146" s="238"/>
      <c r="C146" s="238"/>
      <c r="D146" s="238"/>
      <c r="E146" s="238"/>
      <c r="F146" s="238"/>
      <c r="G146" s="238"/>
      <c r="H146" s="238"/>
    </row>
    <row r="147" spans="2:8" x14ac:dyDescent="0.2">
      <c r="B147" s="238"/>
      <c r="C147" s="238"/>
      <c r="D147" s="238"/>
      <c r="E147" s="238"/>
      <c r="F147" s="238"/>
      <c r="G147" s="238"/>
      <c r="H147" s="238"/>
    </row>
    <row r="148" spans="2:8" x14ac:dyDescent="0.2">
      <c r="B148" s="238"/>
      <c r="C148" s="238"/>
      <c r="D148" s="238"/>
      <c r="E148" s="238"/>
      <c r="F148" s="238"/>
      <c r="G148" s="238"/>
      <c r="H148" s="238"/>
    </row>
    <row r="149" spans="2:8" x14ac:dyDescent="0.2">
      <c r="B149" s="238"/>
      <c r="C149" s="238"/>
      <c r="D149" s="238"/>
      <c r="E149" s="238"/>
      <c r="F149" s="238"/>
      <c r="G149" s="238"/>
      <c r="H149" s="238"/>
    </row>
    <row r="150" spans="2:8" x14ac:dyDescent="0.2">
      <c r="B150" s="238"/>
      <c r="C150" s="238"/>
      <c r="D150" s="238"/>
      <c r="E150" s="238"/>
      <c r="F150" s="238"/>
      <c r="G150" s="238"/>
      <c r="H150" s="238"/>
    </row>
    <row r="151" spans="2:8" x14ac:dyDescent="0.2">
      <c r="B151" s="238"/>
      <c r="C151" s="238"/>
      <c r="D151" s="238"/>
      <c r="E151" s="238"/>
      <c r="F151" s="238"/>
      <c r="G151" s="238"/>
      <c r="H151" s="238"/>
    </row>
    <row r="152" spans="2:8" x14ac:dyDescent="0.2">
      <c r="B152" s="238"/>
      <c r="C152" s="238"/>
      <c r="D152" s="238"/>
      <c r="E152" s="238"/>
      <c r="F152" s="238"/>
      <c r="G152" s="238"/>
      <c r="H152" s="238"/>
    </row>
    <row r="153" spans="2:8" x14ac:dyDescent="0.2">
      <c r="B153" s="238"/>
      <c r="C153" s="238"/>
      <c r="D153" s="238"/>
      <c r="E153" s="238"/>
      <c r="F153" s="238"/>
      <c r="G153" s="238"/>
      <c r="H153" s="238"/>
    </row>
    <row r="154" spans="2:8" x14ac:dyDescent="0.2">
      <c r="B154" s="238"/>
      <c r="C154" s="238"/>
      <c r="D154" s="238"/>
      <c r="E154" s="238"/>
      <c r="F154" s="238"/>
      <c r="G154" s="238"/>
      <c r="H154" s="238"/>
    </row>
    <row r="155" spans="2:8" x14ac:dyDescent="0.2">
      <c r="B155" s="238"/>
      <c r="C155" s="238"/>
      <c r="D155" s="238"/>
      <c r="E155" s="238"/>
      <c r="F155" s="238"/>
      <c r="G155" s="238"/>
      <c r="H155" s="238"/>
    </row>
    <row r="156" spans="2:8" x14ac:dyDescent="0.2">
      <c r="B156" s="238"/>
      <c r="C156" s="238"/>
      <c r="D156" s="238"/>
      <c r="E156" s="238"/>
      <c r="F156" s="238"/>
      <c r="G156" s="238"/>
      <c r="H156" s="238"/>
    </row>
    <row r="157" spans="2:8" x14ac:dyDescent="0.2">
      <c r="B157" s="238"/>
      <c r="C157" s="238"/>
      <c r="D157" s="238"/>
      <c r="E157" s="238"/>
      <c r="F157" s="238"/>
      <c r="G157" s="238"/>
      <c r="H157" s="238"/>
    </row>
    <row r="158" spans="2:8" x14ac:dyDescent="0.2">
      <c r="B158" s="238"/>
      <c r="C158" s="238"/>
      <c r="D158" s="238"/>
      <c r="E158" s="238"/>
      <c r="F158" s="238"/>
      <c r="G158" s="238"/>
      <c r="H158" s="238"/>
    </row>
    <row r="159" spans="2:8" x14ac:dyDescent="0.2">
      <c r="B159" s="238"/>
      <c r="C159" s="238"/>
      <c r="D159" s="238"/>
      <c r="E159" s="238"/>
      <c r="F159" s="238"/>
      <c r="G159" s="238"/>
      <c r="H159" s="238"/>
    </row>
    <row r="160" spans="2:8" x14ac:dyDescent="0.2">
      <c r="B160" s="238"/>
      <c r="C160" s="238"/>
      <c r="D160" s="238"/>
      <c r="E160" s="238"/>
      <c r="F160" s="238"/>
      <c r="G160" s="238"/>
      <c r="H160" s="238"/>
    </row>
    <row r="161" spans="2:8" x14ac:dyDescent="0.2">
      <c r="B161" s="238"/>
      <c r="C161" s="238"/>
      <c r="D161" s="238"/>
      <c r="E161" s="238"/>
      <c r="F161" s="238"/>
      <c r="G161" s="238"/>
      <c r="H161" s="238"/>
    </row>
    <row r="162" spans="2:8" x14ac:dyDescent="0.2">
      <c r="B162" s="238"/>
      <c r="C162" s="238"/>
      <c r="D162" s="238"/>
      <c r="E162" s="238"/>
      <c r="F162" s="238"/>
      <c r="G162" s="238"/>
      <c r="H162" s="238"/>
    </row>
    <row r="163" spans="2:8" x14ac:dyDescent="0.2">
      <c r="B163" s="238"/>
      <c r="C163" s="238"/>
      <c r="D163" s="238"/>
      <c r="E163" s="238"/>
      <c r="F163" s="238"/>
      <c r="G163" s="238"/>
      <c r="H163" s="238"/>
    </row>
    <row r="164" spans="2:8" x14ac:dyDescent="0.2">
      <c r="B164" s="238"/>
      <c r="C164" s="238"/>
      <c r="D164" s="238"/>
      <c r="E164" s="238"/>
      <c r="F164" s="238"/>
      <c r="G164" s="238"/>
      <c r="H164" s="238"/>
    </row>
    <row r="165" spans="2:8" x14ac:dyDescent="0.2">
      <c r="B165" s="238"/>
      <c r="C165" s="238"/>
      <c r="D165" s="238"/>
      <c r="E165" s="238"/>
      <c r="F165" s="238"/>
      <c r="G165" s="238"/>
      <c r="H165" s="238"/>
    </row>
    <row r="166" spans="2:8" x14ac:dyDescent="0.2">
      <c r="B166" s="238"/>
      <c r="C166" s="238"/>
      <c r="D166" s="238"/>
      <c r="E166" s="238"/>
      <c r="F166" s="238"/>
      <c r="G166" s="238"/>
      <c r="H166" s="238"/>
    </row>
  </sheetData>
  <sheetProtection algorithmName="SHA-512" hashValue="Lt5G9Itn9gyS0Eu9+MpjGTw0qa+2Q6Ici9dul8P3dQCejLegFaavwDz6TL9ntBg7CVL2hhU1HEcxfPFCrelPXA==" saltValue="coeV73F5mFwrWjS48Ot0pA==" spinCount="100000" sheet="1" selectLockedCells="1"/>
  <conditionalFormatting sqref="C5">
    <cfRule type="expression" dxfId="28" priority="38">
      <formula>IF($C$4="PTC",FALSE,TRUE)</formula>
    </cfRule>
  </conditionalFormatting>
  <conditionalFormatting sqref="C6">
    <cfRule type="expression" dxfId="27" priority="37">
      <formula>IF($C$4="ITC",FALSE,TRUE)</formula>
    </cfRule>
  </conditionalFormatting>
  <conditionalFormatting sqref="C5:D6">
    <cfRule type="expression" dxfId="23" priority="18">
      <formula>IF($C$4="None",TRUE,FALSE)</formula>
    </cfRule>
  </conditionalFormatting>
  <conditionalFormatting sqref="D5">
    <cfRule type="expression" dxfId="15" priority="4">
      <formula>IF($D$4="PTC",FALSE,TRUE)</formula>
    </cfRule>
  </conditionalFormatting>
  <conditionalFormatting sqref="D6">
    <cfRule type="expression" dxfId="14" priority="5">
      <formula>IF($D$4="ITC",FALSE,TRUE)</formula>
    </cfRule>
  </conditionalFormatting>
  <pageMargins left="0.7" right="0.7" top="0.75" bottom="0.75" header="0.3" footer="0.3"/>
  <pageSetup scale="50" fitToHeight="4" orientation="portrait" r:id="rId1"/>
  <headerFooter>
    <oddFooter>&amp;LSouthwestern Public Service Company&amp;CPage &amp;P of &amp;N&amp;RForm &amp;A</oddFooter>
  </headerFooter>
  <tableParts count="7">
    <tablePart r:id="rId2"/>
    <tablePart r:id="rId3"/>
    <tablePart r:id="rId4"/>
    <tablePart r:id="rId5"/>
    <tablePart r:id="rId6"/>
    <tablePart r:id="rId7"/>
    <tablePart r:id="rId8"/>
  </tableParts>
  <extLst>
    <ext xmlns:x14="http://schemas.microsoft.com/office/spreadsheetml/2009/9/main" uri="{78C0D931-6437-407d-A8EE-F0AAD7539E65}">
      <x14:conditionalFormattings>
        <x14:conditionalFormatting xmlns:xm="http://schemas.microsoft.com/office/excel/2006/main">
          <x14:cfRule type="expression" priority="66" id="{274FE439-AD69-433F-98FC-424812CABD22}">
            <xm:f>'3. Project Information'!$C$8="Company Ownership"</xm:f>
            <x14:dxf>
              <font>
                <color theme="0" tint="-0.34998626667073579"/>
              </font>
              <fill>
                <patternFill>
                  <bgColor theme="0" tint="-0.34998626667073579"/>
                </patternFill>
              </fill>
            </x14:dxf>
          </x14:cfRule>
          <xm:sqref>C9:C11 C20:H59</xm:sqref>
        </x14:conditionalFormatting>
        <x14:conditionalFormatting xmlns:xm="http://schemas.microsoft.com/office/excel/2006/main">
          <x14:cfRule type="expression" priority="3" id="{FB80AC39-AF78-4D36-A00F-4D77E65A123B}">
            <xm:f>IF(OR('3. Project Information'!$C$24="Thermal",'3. Project Information'!$C$37="Thermal"),FALSE,TRUE)</xm:f>
            <x14:dxf>
              <fill>
                <patternFill>
                  <bgColor theme="0" tint="-0.34998626667073579"/>
                </patternFill>
              </fill>
            </x14:dxf>
          </x14:cfRule>
          <xm:sqref>C11</xm:sqref>
        </x14:conditionalFormatting>
        <x14:conditionalFormatting xmlns:xm="http://schemas.microsoft.com/office/excel/2006/main">
          <x14:cfRule type="expression" priority="19" id="{729956A6-F65C-479C-863F-AF2DF9F75395}">
            <xm:f>'3. Project Information'!$C$8="Company Ownership"</xm:f>
            <x14:dxf>
              <font>
                <color theme="0" tint="-0.34998626667073579"/>
              </font>
              <fill>
                <patternFill>
                  <bgColor theme="0" tint="-0.34998626667073579"/>
                </patternFill>
              </fill>
            </x14:dxf>
          </x14:cfRule>
          <xm:sqref>C4:D6</xm:sqref>
        </x14:conditionalFormatting>
        <x14:conditionalFormatting xmlns:xm="http://schemas.microsoft.com/office/excel/2006/main">
          <x14:cfRule type="expression" priority="15" id="{10214CB2-4E54-468A-A97A-E74336E6E32F}">
            <xm:f>'3. Project Information'!$C$8="Company Ownership"</xm:f>
            <x14:dxf>
              <font>
                <color theme="0" tint="-0.34998626667073579"/>
              </font>
              <fill>
                <patternFill>
                  <bgColor theme="0" tint="-0.34998626667073579"/>
                </patternFill>
              </fill>
            </x14:dxf>
          </x14:cfRule>
          <xm:sqref>C14:D15</xm:sqref>
        </x14:conditionalFormatting>
        <x14:conditionalFormatting xmlns:xm="http://schemas.microsoft.com/office/excel/2006/main">
          <x14:cfRule type="expression" priority="1" id="{94C184F3-DB51-45A5-866A-516CDF64E3FF}">
            <xm:f>IF(ISBLANK('3. Project Information'!$C$37),TRUE,FALSE)</xm:f>
            <x14:dxf>
              <fill>
                <patternFill>
                  <bgColor theme="0" tint="-0.34998626667073579"/>
                </patternFill>
              </fill>
            </x14:dxf>
          </x14:cfRule>
          <xm:sqref>C113:D116</xm:sqref>
        </x14:conditionalFormatting>
        <x14:conditionalFormatting xmlns:xm="http://schemas.microsoft.com/office/excel/2006/main">
          <x14:cfRule type="expression" priority="11" id="{A553F17B-01E2-4D58-A259-131D2B8BDE6D}">
            <xm:f>'3. Project Information'!$C$8="Company Ownership"</xm:f>
            <x14:dxf>
              <font>
                <color theme="0" tint="-0.34998626667073579"/>
              </font>
              <fill>
                <patternFill>
                  <bgColor theme="0" tint="-0.34998626667073579"/>
                </patternFill>
              </fill>
            </x14:dxf>
          </x14:cfRule>
          <xm:sqref>C63:E66</xm:sqref>
        </x14:conditionalFormatting>
        <x14:conditionalFormatting xmlns:xm="http://schemas.microsoft.com/office/excel/2006/main">
          <x14:cfRule type="expression" priority="6" id="{121A7686-C030-4429-992C-42E9160742D9}">
            <xm:f>'3. Project Information'!$C$8="Company Ownership"</xm:f>
            <x14:dxf>
              <font>
                <color theme="0" tint="-0.34998626667073579"/>
              </font>
              <fill>
                <patternFill>
                  <bgColor theme="0" tint="-0.34998626667073579"/>
                </patternFill>
              </fill>
            </x14:dxf>
          </x14:cfRule>
          <xm:sqref>C113:E116</xm:sqref>
        </x14:conditionalFormatting>
        <x14:conditionalFormatting xmlns:xm="http://schemas.microsoft.com/office/excel/2006/main">
          <x14:cfRule type="expression" priority="150" id="{8944B590-40E9-4194-B786-3A0BF3DC5831}">
            <xm:f>IF(ISBLANK('3. Project Information'!$C$37),TRUE,FALSE)</xm:f>
            <x14:dxf>
              <fill>
                <patternFill>
                  <bgColor theme="0" tint="-0.34998626667073579"/>
                </patternFill>
              </fill>
            </x14:dxf>
          </x14:cfRule>
          <x14:cfRule type="expression" priority="151" id="{E6FE9E48-A5B0-4D55-84A7-4F50046707DE}">
            <xm:f>'3. Project Information'!$C$8="Company Ownership"</xm:f>
            <x14:dxf>
              <font>
                <color theme="0" tint="-0.34998626667073579"/>
              </font>
              <fill>
                <patternFill>
                  <bgColor theme="0" tint="-0.34998626667073579"/>
                </patternFill>
              </fill>
            </x14:dxf>
          </x14:cfRule>
          <xm:sqref>C70:H109</xm:sqref>
        </x14:conditionalFormatting>
        <x14:conditionalFormatting xmlns:xm="http://schemas.microsoft.com/office/excel/2006/main">
          <x14:cfRule type="expression" priority="17" id="{03572DFC-4443-4797-8060-A9E75AC040A9}">
            <xm:f>IF(ISBLANK('3. Project Information'!$C$37),TRUE,FALSE)</xm:f>
            <x14:dxf>
              <fill>
                <patternFill>
                  <bgColor theme="0" tint="-0.34998626667073579"/>
                </patternFill>
              </fill>
            </x14:dxf>
          </x14:cfRule>
          <xm:sqref>D4:D6</xm:sqref>
        </x14:conditionalFormatting>
        <x14:conditionalFormatting xmlns:xm="http://schemas.microsoft.com/office/excel/2006/main">
          <x14:cfRule type="expression" priority="2" id="{8EF52B98-40DC-4516-BFE1-0D8DA3A42029}">
            <xm:f>IF(ISBLANK('3. Project Information'!$C$37),TRUE,FALSE)</xm:f>
            <x14:dxf>
              <fill>
                <patternFill>
                  <bgColor theme="0" tint="-0.34998626667073579"/>
                </patternFill>
              </fill>
            </x14:dxf>
          </x14:cfRule>
          <xm:sqref>D14:D15</xm:sqref>
        </x14:conditionalFormatting>
        <x14:conditionalFormatting xmlns:xm="http://schemas.microsoft.com/office/excel/2006/main">
          <x14:cfRule type="expression" priority="122" id="{CCB7634C-4108-4BFF-9823-779F86801DFC}">
            <xm:f>IF(OR('3. Project Information'!$C$24="Solar",'3. Project Information'!$C$24="Wind", '3. Project Information'!$C$24="Other"),FALSE,TRUE)</xm:f>
            <x14:dxf>
              <font>
                <color theme="0" tint="-0.34998626667073579"/>
              </font>
              <fill>
                <patternFill>
                  <bgColor theme="0" tint="-0.34998626667073579"/>
                </patternFill>
              </fill>
            </x14:dxf>
          </x14:cfRule>
          <xm:sqref>D20:F59</xm:sqref>
        </x14:conditionalFormatting>
        <x14:conditionalFormatting xmlns:xm="http://schemas.microsoft.com/office/excel/2006/main">
          <x14:cfRule type="expression" priority="22" id="{169B4529-81BB-4D1B-A0F9-56791B841E4F}">
            <xm:f>IF(OR('3. Project Information'!$C$37="Solar",'3. Project Information'!$C$37="Wind", '3. Project Information'!$C$37="Other"),FALSE,TRUE)</xm:f>
            <x14:dxf>
              <font>
                <color theme="0" tint="-0.34998626667073579"/>
              </font>
              <fill>
                <patternFill>
                  <bgColor theme="0" tint="-0.34998626667073579"/>
                </patternFill>
              </fill>
            </x14:dxf>
          </x14:cfRule>
          <xm:sqref>D70:F109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C62BFF9B-F098-4364-8A7B-B530FA73E40C}">
          <x14:formula1>
            <xm:f>'Input Ranges'!$C$18:$C$20</xm:f>
          </x14:formula1>
          <xm:sqref>C4:D4</xm:sqref>
        </x14:dataValidation>
        <x14:dataValidation type="decimal" allowBlank="1" showInputMessage="1" showErrorMessage="1" xr:uid="{928BF312-1544-43F9-A181-9CFADA4C7CFF}">
          <x14:formula1>
            <xm:f>'Input Ranges'!$I$3</xm:f>
          </x14:formula1>
          <x14:formula2>
            <xm:f>'Input Ranges'!$J$3</xm:f>
          </x14:formula2>
          <xm:sqref>C5:D5</xm:sqref>
        </x14:dataValidation>
        <x14:dataValidation type="decimal" allowBlank="1" showInputMessage="1" showErrorMessage="1" xr:uid="{E4C581D0-C5B5-4391-A797-C6F53202889B}">
          <x14:formula1>
            <xm:f>'Input Ranges'!$I$4</xm:f>
          </x14:formula1>
          <x14:formula2>
            <xm:f>'Input Ranges'!$J$4</xm:f>
          </x14:formula2>
          <xm:sqref>C6:D6</xm:sqref>
        </x14:dataValidation>
        <x14:dataValidation type="decimal" allowBlank="1" showInputMessage="1" showErrorMessage="1" error="Enter a positive value only." xr:uid="{1493449F-21EB-429B-923D-358B026F361D}">
          <x14:formula1>
            <xm:f>'Input Ranges'!$I$3</xm:f>
          </x14:formula1>
          <x14:formula2>
            <xm:f>'Input Ranges'!$J$3</xm:f>
          </x14:formula2>
          <xm:sqref>C63:D66 C70:H109 C9:C11 C113:D116 C20:D59 F20:G59</xm:sqref>
        </x14:dataValidation>
        <x14:dataValidation type="decimal" allowBlank="1" showInputMessage="1" showErrorMessage="1" error="Enter a positive value only." xr:uid="{8C388503-F415-0145-8034-EBC359FC8BFC}">
          <x14:formula1>
            <xm:f>'Input Ranges'!$I$4</xm:f>
          </x14:formula1>
          <x14:formula2>
            <xm:f>'Input Ranges'!$J$4</xm:f>
          </x14:formula2>
          <xm:sqref>C14:D15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F47E-2FD3-4F71-B8B5-1D30B11E1295}">
  <sheetPr codeName="Sheet16">
    <tabColor rgb="FF92D050"/>
  </sheetPr>
  <dimension ref="A1:V165"/>
  <sheetViews>
    <sheetView showGridLines="0" showOutlineSymbols="0" zoomScale="80" zoomScaleNormal="80" workbookViewId="0">
      <selection activeCell="B41" sqref="B41"/>
    </sheetView>
  </sheetViews>
  <sheetFormatPr baseColWidth="10" defaultColWidth="9.19921875" defaultRowHeight="15" customHeight="1" x14ac:dyDescent="0.2"/>
  <cols>
    <col min="1" max="1" width="5.19921875" style="269" customWidth="1"/>
    <col min="2" max="2" width="44" style="142" customWidth="1"/>
    <col min="3" max="3" width="34.59765625" style="142" customWidth="1"/>
    <col min="4" max="4" width="41.19921875" style="142" customWidth="1"/>
    <col min="5" max="5" width="47" style="142" customWidth="1"/>
    <col min="6" max="6" width="34" style="142" customWidth="1"/>
    <col min="7" max="7" width="30.59765625" style="142" customWidth="1"/>
    <col min="8" max="8" width="36.59765625" style="142" customWidth="1"/>
    <col min="9" max="9" width="31.796875" style="142" customWidth="1"/>
    <col min="10" max="11" width="23" style="142" customWidth="1"/>
    <col min="12" max="12" width="30" style="142" customWidth="1"/>
    <col min="13" max="13" width="34.59765625" style="142" customWidth="1"/>
    <col min="14" max="14" width="41.19921875" style="142" customWidth="1"/>
    <col min="15" max="15" width="47" style="142" customWidth="1"/>
    <col min="16" max="16" width="34" style="142" customWidth="1"/>
    <col min="17" max="17" width="30.59765625" style="269" customWidth="1"/>
    <col min="18" max="18" width="36.59765625" style="142" customWidth="1"/>
    <col min="19" max="19" width="31.796875" style="142" customWidth="1"/>
    <col min="20" max="20" width="21.59765625" style="142" customWidth="1"/>
    <col min="21" max="16384" width="9.19921875" style="142"/>
  </cols>
  <sheetData>
    <row r="1" spans="1:22" ht="25.5" customHeight="1" thickBot="1" x14ac:dyDescent="0.25">
      <c r="A1" s="237"/>
      <c r="B1" s="18" t="s">
        <v>586</v>
      </c>
      <c r="C1" s="47"/>
      <c r="D1" s="47"/>
      <c r="E1" s="47"/>
      <c r="F1" s="47"/>
      <c r="G1" s="47"/>
      <c r="H1" s="47"/>
      <c r="I1" s="47"/>
      <c r="J1" s="47"/>
      <c r="K1" s="47"/>
      <c r="L1" s="47"/>
      <c r="M1" s="47"/>
      <c r="N1" s="47"/>
      <c r="O1" s="47"/>
      <c r="P1" s="47"/>
      <c r="Q1" s="47"/>
      <c r="R1" s="47"/>
      <c r="S1" s="47"/>
      <c r="T1" s="47"/>
      <c r="U1" s="47"/>
    </row>
    <row r="2" spans="1:22" ht="25.5" customHeight="1" x14ac:dyDescent="0.2">
      <c r="A2" s="237"/>
      <c r="B2" s="66"/>
      <c r="C2" s="66"/>
      <c r="D2" s="66"/>
      <c r="E2" s="66"/>
      <c r="F2" s="66"/>
      <c r="G2" s="66"/>
      <c r="H2" s="66"/>
      <c r="I2" s="66"/>
      <c r="J2" s="66"/>
      <c r="L2" s="238"/>
      <c r="M2" s="238"/>
      <c r="N2" s="238"/>
      <c r="O2" s="238"/>
      <c r="P2" s="238"/>
      <c r="Q2" s="238"/>
    </row>
    <row r="3" spans="1:22" s="269" customFormat="1" ht="19.25" customHeight="1" x14ac:dyDescent="0.2">
      <c r="B3" s="270" t="s">
        <v>587</v>
      </c>
      <c r="C3" s="71" t="s">
        <v>559</v>
      </c>
      <c r="D3" s="71" t="s">
        <v>560</v>
      </c>
      <c r="E3" s="241"/>
      <c r="F3" s="336" t="s">
        <v>588</v>
      </c>
      <c r="G3" s="336" t="s">
        <v>482</v>
      </c>
      <c r="H3" s="241"/>
      <c r="I3" s="241"/>
      <c r="J3" s="241"/>
    </row>
    <row r="4" spans="1:22" s="269" customFormat="1" ht="19.25" customHeight="1" x14ac:dyDescent="0.2">
      <c r="B4" s="271" t="s">
        <v>589</v>
      </c>
      <c r="C4" s="267"/>
      <c r="D4" s="267"/>
      <c r="E4" s="241"/>
      <c r="F4" s="274" t="s">
        <v>591</v>
      </c>
      <c r="G4" s="338">
        <f>'3. Project Information'!$C$25</f>
        <v>0</v>
      </c>
      <c r="H4" s="241"/>
      <c r="I4" s="241"/>
      <c r="J4" s="241"/>
      <c r="N4" s="172"/>
      <c r="O4" s="172"/>
      <c r="P4" s="172"/>
      <c r="Q4" s="172"/>
      <c r="R4" s="172"/>
      <c r="S4" s="172"/>
      <c r="T4" s="172"/>
    </row>
    <row r="5" spans="1:22" s="269" customFormat="1" ht="19.25" customHeight="1" x14ac:dyDescent="0.2">
      <c r="B5" s="54" t="s">
        <v>590</v>
      </c>
      <c r="C5" s="267"/>
      <c r="D5" s="285"/>
      <c r="E5" s="241"/>
      <c r="F5" s="274" t="s">
        <v>592</v>
      </c>
      <c r="G5" s="339">
        <f>'3. Project Information'!$C$38</f>
        <v>0</v>
      </c>
      <c r="H5" s="241"/>
      <c r="I5" s="241"/>
      <c r="J5" s="241"/>
      <c r="N5" s="272"/>
      <c r="O5" s="272"/>
      <c r="P5" s="272"/>
      <c r="Q5" s="273"/>
      <c r="R5" s="273"/>
      <c r="S5" s="273"/>
      <c r="T5" s="273"/>
    </row>
    <row r="6" spans="1:22" s="269" customFormat="1" ht="19.25" customHeight="1" x14ac:dyDescent="0.2">
      <c r="B6" s="54" t="s">
        <v>589</v>
      </c>
      <c r="C6" s="103">
        <f>SUM(C4:C5)</f>
        <v>0</v>
      </c>
      <c r="D6" s="103">
        <f>SUM(D4:D5)</f>
        <v>0</v>
      </c>
      <c r="E6" s="335"/>
      <c r="F6" s="335"/>
      <c r="G6" s="335"/>
      <c r="H6" s="335"/>
      <c r="I6" s="241"/>
      <c r="J6" s="241"/>
      <c r="N6" s="272"/>
      <c r="O6" s="272"/>
      <c r="P6" s="272"/>
      <c r="Q6" s="273"/>
      <c r="R6" s="273"/>
      <c r="S6" s="273"/>
      <c r="T6" s="273"/>
    </row>
    <row r="7" spans="1:22" s="269" customFormat="1" ht="19.25" customHeight="1" x14ac:dyDescent="0.2">
      <c r="B7" s="54" t="s">
        <v>593</v>
      </c>
      <c r="C7" s="103" t="str">
        <f>IFERROR(C6/($G$4*1000),"")</f>
        <v/>
      </c>
      <c r="D7" s="103" t="str">
        <f>IFERROR(D6/($G$5*1000),"")</f>
        <v/>
      </c>
      <c r="E7" s="241"/>
      <c r="F7" s="241"/>
      <c r="G7" s="241"/>
      <c r="H7" s="241"/>
      <c r="I7" s="241"/>
      <c r="J7" s="241"/>
      <c r="N7" s="272"/>
      <c r="O7" s="272"/>
      <c r="P7" s="272"/>
      <c r="Q7" s="273"/>
      <c r="R7" s="273"/>
      <c r="S7" s="273"/>
      <c r="T7" s="273"/>
    </row>
    <row r="8" spans="1:22" s="269" customFormat="1" ht="19.25" customHeight="1" x14ac:dyDescent="0.2">
      <c r="E8" s="241"/>
      <c r="F8" s="241"/>
      <c r="G8" s="241"/>
      <c r="H8" s="241"/>
      <c r="I8" s="241"/>
      <c r="J8" s="241"/>
      <c r="N8" s="272"/>
      <c r="O8" s="272"/>
      <c r="P8" s="272"/>
      <c r="Q8" s="273"/>
      <c r="R8" s="273"/>
      <c r="S8" s="273"/>
      <c r="T8" s="273"/>
    </row>
    <row r="9" spans="1:22" s="269" customFormat="1" ht="19.25" customHeight="1" x14ac:dyDescent="0.2">
      <c r="B9" s="71" t="s">
        <v>594</v>
      </c>
      <c r="C9" s="71" t="s">
        <v>559</v>
      </c>
      <c r="D9" s="71" t="s">
        <v>560</v>
      </c>
      <c r="E9" s="241"/>
      <c r="F9" s="241"/>
      <c r="G9" s="241"/>
      <c r="H9" s="241"/>
      <c r="I9" s="241"/>
      <c r="J9" s="241"/>
      <c r="N9" s="272"/>
      <c r="O9" s="272"/>
      <c r="P9" s="272"/>
      <c r="Q9" s="273"/>
      <c r="R9" s="273"/>
      <c r="S9" s="273"/>
      <c r="T9" s="273"/>
    </row>
    <row r="10" spans="1:22" s="269" customFormat="1" ht="19.25" customHeight="1" x14ac:dyDescent="0.2">
      <c r="B10" s="79" t="s">
        <v>595</v>
      </c>
      <c r="C10" s="178"/>
      <c r="D10" s="178"/>
      <c r="E10" s="241"/>
      <c r="F10" s="241"/>
      <c r="G10" s="241"/>
      <c r="H10" s="241"/>
      <c r="I10" s="241"/>
      <c r="J10" s="241"/>
      <c r="N10" s="272"/>
      <c r="O10" s="272"/>
      <c r="P10" s="272"/>
      <c r="Q10" s="273"/>
      <c r="R10" s="273"/>
      <c r="S10" s="273"/>
      <c r="T10" s="273"/>
    </row>
    <row r="11" spans="1:22" s="269" customFormat="1" ht="19.25" customHeight="1" x14ac:dyDescent="0.2">
      <c r="B11" s="79" t="s">
        <v>596</v>
      </c>
      <c r="C11" s="286"/>
      <c r="D11" s="286"/>
      <c r="E11" s="241"/>
      <c r="F11" s="241"/>
      <c r="G11" s="241"/>
      <c r="H11" s="241"/>
      <c r="I11" s="241"/>
      <c r="J11" s="241"/>
      <c r="N11" s="272"/>
      <c r="O11" s="272"/>
      <c r="P11" s="272"/>
      <c r="Q11" s="273"/>
      <c r="R11" s="273"/>
      <c r="S11" s="273"/>
      <c r="T11" s="273"/>
    </row>
    <row r="12" spans="1:22" s="269" customFormat="1" ht="16" x14ac:dyDescent="0.2">
      <c r="A12" s="275"/>
      <c r="B12" s="252" t="s">
        <v>597</v>
      </c>
      <c r="C12" s="268"/>
      <c r="D12" s="268"/>
      <c r="F12" s="276"/>
      <c r="G12" s="276"/>
      <c r="H12" s="276"/>
      <c r="I12" s="276"/>
      <c r="J12" s="276"/>
      <c r="L12" s="277"/>
      <c r="M12" s="278"/>
      <c r="N12" s="278"/>
      <c r="O12" s="278"/>
      <c r="P12" s="278"/>
      <c r="Q12" s="278"/>
      <c r="R12" s="278"/>
      <c r="S12" s="278"/>
      <c r="T12" s="278"/>
    </row>
    <row r="13" spans="1:22" s="269" customFormat="1" ht="28.25" customHeight="1" x14ac:dyDescent="0.2">
      <c r="A13" s="275"/>
      <c r="B13" s="277" t="s">
        <v>598</v>
      </c>
      <c r="C13" s="279"/>
      <c r="D13" s="276"/>
      <c r="E13" s="276"/>
      <c r="F13" s="276"/>
      <c r="G13" s="276"/>
      <c r="H13" s="276"/>
      <c r="I13" s="276"/>
      <c r="J13" s="276"/>
      <c r="L13" s="277" t="s">
        <v>599</v>
      </c>
      <c r="M13" s="278"/>
      <c r="N13" s="278"/>
      <c r="O13" s="278"/>
      <c r="P13" s="278"/>
      <c r="Q13" s="278"/>
      <c r="R13" s="278"/>
      <c r="S13" s="278"/>
      <c r="T13" s="278"/>
    </row>
    <row r="14" spans="1:22" ht="28" x14ac:dyDescent="0.2">
      <c r="B14" s="199" t="s">
        <v>600</v>
      </c>
      <c r="C14" s="199" t="s">
        <v>601</v>
      </c>
      <c r="D14" s="199" t="s">
        <v>602</v>
      </c>
      <c r="E14" s="199" t="s">
        <v>603</v>
      </c>
      <c r="F14" s="199" t="s">
        <v>669</v>
      </c>
      <c r="G14" s="199" t="s">
        <v>604</v>
      </c>
      <c r="H14" s="199" t="s">
        <v>605</v>
      </c>
      <c r="I14" s="199" t="s">
        <v>590</v>
      </c>
      <c r="J14" s="199" t="s">
        <v>606</v>
      </c>
      <c r="L14" s="199" t="s">
        <v>600</v>
      </c>
      <c r="M14" s="199" t="s">
        <v>601</v>
      </c>
      <c r="N14" s="199" t="s">
        <v>602</v>
      </c>
      <c r="O14" s="199" t="s">
        <v>603</v>
      </c>
      <c r="P14" s="199" t="s">
        <v>669</v>
      </c>
      <c r="Q14" s="199" t="s">
        <v>604</v>
      </c>
      <c r="R14" s="199" t="s">
        <v>605</v>
      </c>
      <c r="S14" s="199" t="s">
        <v>590</v>
      </c>
      <c r="T14" s="199" t="s">
        <v>606</v>
      </c>
      <c r="V14" s="34"/>
    </row>
    <row r="15" spans="1:22" ht="29" customHeight="1" x14ac:dyDescent="0.2">
      <c r="B15" s="287"/>
      <c r="C15" s="267"/>
      <c r="D15" s="267"/>
      <c r="E15" s="267"/>
      <c r="F15" s="267"/>
      <c r="G15" s="267"/>
      <c r="H15" s="267"/>
      <c r="I15" s="267"/>
      <c r="J15" s="320">
        <f>SUM(C15:I15)</f>
        <v>0</v>
      </c>
      <c r="L15" s="287"/>
      <c r="M15" s="267"/>
      <c r="N15" s="267"/>
      <c r="O15" s="267"/>
      <c r="P15" s="267"/>
      <c r="Q15" s="267"/>
      <c r="R15" s="267"/>
      <c r="S15" s="267"/>
      <c r="T15" s="320">
        <f>SUM(M15:S15)</f>
        <v>0</v>
      </c>
    </row>
    <row r="16" spans="1:22" ht="17" customHeight="1" x14ac:dyDescent="0.2">
      <c r="B16" s="287"/>
      <c r="C16" s="267"/>
      <c r="D16" s="267"/>
      <c r="E16" s="267"/>
      <c r="F16" s="267"/>
      <c r="G16" s="267"/>
      <c r="H16" s="267"/>
      <c r="I16" s="267"/>
      <c r="J16" s="320">
        <f t="shared" ref="J16:J64" si="0">SUM(C16:I16)</f>
        <v>0</v>
      </c>
      <c r="L16" s="287"/>
      <c r="M16" s="267"/>
      <c r="N16" s="267"/>
      <c r="O16" s="267"/>
      <c r="P16" s="267"/>
      <c r="Q16" s="267"/>
      <c r="R16" s="267"/>
      <c r="S16" s="267"/>
      <c r="T16" s="320">
        <f t="shared" ref="T16:T64" si="1">SUM(M16:S16)</f>
        <v>0</v>
      </c>
    </row>
    <row r="17" spans="2:20" ht="18" customHeight="1" x14ac:dyDescent="0.2">
      <c r="B17" s="287"/>
      <c r="C17" s="267"/>
      <c r="D17" s="267"/>
      <c r="E17" s="267"/>
      <c r="F17" s="267"/>
      <c r="G17" s="267"/>
      <c r="H17" s="267"/>
      <c r="I17" s="267"/>
      <c r="J17" s="320">
        <f t="shared" si="0"/>
        <v>0</v>
      </c>
      <c r="L17" s="287"/>
      <c r="M17" s="267"/>
      <c r="N17" s="267"/>
      <c r="O17" s="267"/>
      <c r="P17" s="267"/>
      <c r="Q17" s="267"/>
      <c r="R17" s="267"/>
      <c r="S17" s="267"/>
      <c r="T17" s="320">
        <f t="shared" si="1"/>
        <v>0</v>
      </c>
    </row>
    <row r="18" spans="2:20" ht="18" customHeight="1" x14ac:dyDescent="0.2">
      <c r="B18" s="287"/>
      <c r="C18" s="267"/>
      <c r="D18" s="267"/>
      <c r="E18" s="267"/>
      <c r="F18" s="267"/>
      <c r="G18" s="267"/>
      <c r="H18" s="267"/>
      <c r="I18" s="267"/>
      <c r="J18" s="320">
        <f t="shared" si="0"/>
        <v>0</v>
      </c>
      <c r="L18" s="287"/>
      <c r="M18" s="267"/>
      <c r="N18" s="267"/>
      <c r="O18" s="267"/>
      <c r="P18" s="267"/>
      <c r="Q18" s="267"/>
      <c r="R18" s="267"/>
      <c r="S18" s="267"/>
      <c r="T18" s="320">
        <f t="shared" si="1"/>
        <v>0</v>
      </c>
    </row>
    <row r="19" spans="2:20" ht="18" customHeight="1" x14ac:dyDescent="0.2">
      <c r="B19" s="287"/>
      <c r="C19" s="267"/>
      <c r="D19" s="267"/>
      <c r="E19" s="267"/>
      <c r="F19" s="267"/>
      <c r="G19" s="267"/>
      <c r="H19" s="267"/>
      <c r="I19" s="267"/>
      <c r="J19" s="320">
        <f t="shared" si="0"/>
        <v>0</v>
      </c>
      <c r="L19" s="287"/>
      <c r="M19" s="267"/>
      <c r="N19" s="267"/>
      <c r="O19" s="267"/>
      <c r="P19" s="267"/>
      <c r="Q19" s="267"/>
      <c r="R19" s="267"/>
      <c r="S19" s="267"/>
      <c r="T19" s="320">
        <f t="shared" si="1"/>
        <v>0</v>
      </c>
    </row>
    <row r="20" spans="2:20" ht="20" customHeight="1" x14ac:dyDescent="0.2">
      <c r="B20" s="287"/>
      <c r="C20" s="267"/>
      <c r="D20" s="267"/>
      <c r="E20" s="267"/>
      <c r="F20" s="267"/>
      <c r="G20" s="267"/>
      <c r="H20" s="267"/>
      <c r="I20" s="267"/>
      <c r="J20" s="320">
        <f t="shared" si="0"/>
        <v>0</v>
      </c>
      <c r="L20" s="287"/>
      <c r="M20" s="267"/>
      <c r="N20" s="267"/>
      <c r="O20" s="267"/>
      <c r="P20" s="267"/>
      <c r="Q20" s="267"/>
      <c r="R20" s="267"/>
      <c r="S20" s="267"/>
      <c r="T20" s="320">
        <f t="shared" si="1"/>
        <v>0</v>
      </c>
    </row>
    <row r="21" spans="2:20" ht="20" customHeight="1" x14ac:dyDescent="0.2">
      <c r="B21" s="287"/>
      <c r="C21" s="267"/>
      <c r="D21" s="267"/>
      <c r="E21" s="267"/>
      <c r="F21" s="267"/>
      <c r="G21" s="267"/>
      <c r="H21" s="267"/>
      <c r="I21" s="267"/>
      <c r="J21" s="320">
        <f t="shared" si="0"/>
        <v>0</v>
      </c>
      <c r="L21" s="287"/>
      <c r="M21" s="267"/>
      <c r="N21" s="267"/>
      <c r="O21" s="267"/>
      <c r="P21" s="267"/>
      <c r="Q21" s="267"/>
      <c r="R21" s="267"/>
      <c r="S21" s="267"/>
      <c r="T21" s="320">
        <f t="shared" si="1"/>
        <v>0</v>
      </c>
    </row>
    <row r="22" spans="2:20" ht="20" customHeight="1" x14ac:dyDescent="0.2">
      <c r="B22" s="287"/>
      <c r="C22" s="267"/>
      <c r="D22" s="267"/>
      <c r="E22" s="267"/>
      <c r="F22" s="267"/>
      <c r="G22" s="267"/>
      <c r="H22" s="267"/>
      <c r="I22" s="267"/>
      <c r="J22" s="320">
        <f>SUM(C22:I22)</f>
        <v>0</v>
      </c>
      <c r="L22" s="287"/>
      <c r="M22" s="267"/>
      <c r="N22" s="267"/>
      <c r="O22" s="267"/>
      <c r="P22" s="267"/>
      <c r="Q22" s="267"/>
      <c r="R22" s="267"/>
      <c r="S22" s="267"/>
      <c r="T22" s="320">
        <f t="shared" si="1"/>
        <v>0</v>
      </c>
    </row>
    <row r="23" spans="2:20" ht="20" customHeight="1" x14ac:dyDescent="0.2">
      <c r="B23" s="287"/>
      <c r="C23" s="267"/>
      <c r="D23" s="267"/>
      <c r="E23" s="267"/>
      <c r="F23" s="267"/>
      <c r="G23" s="267"/>
      <c r="H23" s="267"/>
      <c r="I23" s="267"/>
      <c r="J23" s="320">
        <f t="shared" si="0"/>
        <v>0</v>
      </c>
      <c r="L23" s="287"/>
      <c r="M23" s="267"/>
      <c r="N23" s="267"/>
      <c r="O23" s="267"/>
      <c r="P23" s="267"/>
      <c r="Q23" s="267"/>
      <c r="R23" s="267"/>
      <c r="S23" s="267"/>
      <c r="T23" s="320">
        <f t="shared" si="1"/>
        <v>0</v>
      </c>
    </row>
    <row r="24" spans="2:20" ht="20" customHeight="1" x14ac:dyDescent="0.2">
      <c r="B24" s="287"/>
      <c r="C24" s="267"/>
      <c r="D24" s="267"/>
      <c r="E24" s="267"/>
      <c r="F24" s="267"/>
      <c r="G24" s="267"/>
      <c r="H24" s="267"/>
      <c r="I24" s="267"/>
      <c r="J24" s="320">
        <f t="shared" si="0"/>
        <v>0</v>
      </c>
      <c r="L24" s="287"/>
      <c r="M24" s="267"/>
      <c r="N24" s="267"/>
      <c r="O24" s="267"/>
      <c r="P24" s="267"/>
      <c r="Q24" s="267"/>
      <c r="R24" s="267"/>
      <c r="S24" s="267"/>
      <c r="T24" s="320">
        <f t="shared" si="1"/>
        <v>0</v>
      </c>
    </row>
    <row r="25" spans="2:20" ht="20" customHeight="1" x14ac:dyDescent="0.2">
      <c r="B25" s="287"/>
      <c r="C25" s="267"/>
      <c r="D25" s="267"/>
      <c r="E25" s="267"/>
      <c r="F25" s="267"/>
      <c r="G25" s="267"/>
      <c r="H25" s="267"/>
      <c r="I25" s="267"/>
      <c r="J25" s="320">
        <f t="shared" si="0"/>
        <v>0</v>
      </c>
      <c r="L25" s="287"/>
      <c r="M25" s="267"/>
      <c r="N25" s="267"/>
      <c r="O25" s="267"/>
      <c r="P25" s="267"/>
      <c r="Q25" s="267"/>
      <c r="R25" s="267"/>
      <c r="S25" s="267"/>
      <c r="T25" s="320">
        <f t="shared" si="1"/>
        <v>0</v>
      </c>
    </row>
    <row r="26" spans="2:20" ht="20" customHeight="1" x14ac:dyDescent="0.2">
      <c r="B26" s="287"/>
      <c r="C26" s="267"/>
      <c r="D26" s="267"/>
      <c r="E26" s="267"/>
      <c r="F26" s="267"/>
      <c r="G26" s="267"/>
      <c r="H26" s="267"/>
      <c r="I26" s="267"/>
      <c r="J26" s="320">
        <f t="shared" si="0"/>
        <v>0</v>
      </c>
      <c r="L26" s="287"/>
      <c r="M26" s="267"/>
      <c r="N26" s="267"/>
      <c r="O26" s="267"/>
      <c r="P26" s="267"/>
      <c r="Q26" s="267"/>
      <c r="R26" s="267"/>
      <c r="S26" s="267"/>
      <c r="T26" s="320">
        <f t="shared" si="1"/>
        <v>0</v>
      </c>
    </row>
    <row r="27" spans="2:20" ht="20" customHeight="1" x14ac:dyDescent="0.2">
      <c r="B27" s="287"/>
      <c r="C27" s="267"/>
      <c r="D27" s="267"/>
      <c r="E27" s="267"/>
      <c r="F27" s="267"/>
      <c r="G27" s="267"/>
      <c r="H27" s="267"/>
      <c r="I27" s="267"/>
      <c r="J27" s="320">
        <f t="shared" si="0"/>
        <v>0</v>
      </c>
      <c r="L27" s="287"/>
      <c r="M27" s="267"/>
      <c r="N27" s="267"/>
      <c r="O27" s="267"/>
      <c r="P27" s="267"/>
      <c r="Q27" s="267"/>
      <c r="R27" s="267"/>
      <c r="S27" s="267"/>
      <c r="T27" s="320">
        <f t="shared" si="1"/>
        <v>0</v>
      </c>
    </row>
    <row r="28" spans="2:20" ht="20" customHeight="1" x14ac:dyDescent="0.2">
      <c r="B28" s="287"/>
      <c r="C28" s="267"/>
      <c r="D28" s="267"/>
      <c r="E28" s="267"/>
      <c r="F28" s="267"/>
      <c r="G28" s="267"/>
      <c r="H28" s="267"/>
      <c r="I28" s="267"/>
      <c r="J28" s="320">
        <f t="shared" si="0"/>
        <v>0</v>
      </c>
      <c r="L28" s="287"/>
      <c r="M28" s="267"/>
      <c r="N28" s="267"/>
      <c r="O28" s="267"/>
      <c r="P28" s="267"/>
      <c r="Q28" s="267"/>
      <c r="R28" s="267"/>
      <c r="S28" s="267"/>
      <c r="T28" s="320">
        <f t="shared" si="1"/>
        <v>0</v>
      </c>
    </row>
    <row r="29" spans="2:20" ht="20" customHeight="1" x14ac:dyDescent="0.2">
      <c r="B29" s="287"/>
      <c r="C29" s="267"/>
      <c r="D29" s="267"/>
      <c r="E29" s="267"/>
      <c r="F29" s="267"/>
      <c r="G29" s="267"/>
      <c r="H29" s="267"/>
      <c r="I29" s="267"/>
      <c r="J29" s="320">
        <f t="shared" si="0"/>
        <v>0</v>
      </c>
      <c r="L29" s="287"/>
      <c r="M29" s="267"/>
      <c r="N29" s="267"/>
      <c r="O29" s="267"/>
      <c r="P29" s="267"/>
      <c r="Q29" s="267"/>
      <c r="R29" s="267"/>
      <c r="S29" s="267"/>
      <c r="T29" s="320">
        <f t="shared" si="1"/>
        <v>0</v>
      </c>
    </row>
    <row r="30" spans="2:20" ht="20" customHeight="1" x14ac:dyDescent="0.2">
      <c r="B30" s="287"/>
      <c r="C30" s="267"/>
      <c r="D30" s="267"/>
      <c r="E30" s="267"/>
      <c r="F30" s="267"/>
      <c r="G30" s="267"/>
      <c r="H30" s="267"/>
      <c r="I30" s="267"/>
      <c r="J30" s="320">
        <f t="shared" si="0"/>
        <v>0</v>
      </c>
      <c r="L30" s="287"/>
      <c r="M30" s="267"/>
      <c r="N30" s="267"/>
      <c r="O30" s="267"/>
      <c r="P30" s="267"/>
      <c r="Q30" s="267"/>
      <c r="R30" s="267"/>
      <c r="S30" s="267"/>
      <c r="T30" s="320">
        <f t="shared" si="1"/>
        <v>0</v>
      </c>
    </row>
    <row r="31" spans="2:20" ht="20" customHeight="1" x14ac:dyDescent="0.2">
      <c r="B31" s="287"/>
      <c r="C31" s="267"/>
      <c r="D31" s="267"/>
      <c r="E31" s="267"/>
      <c r="F31" s="267"/>
      <c r="G31" s="267"/>
      <c r="H31" s="267"/>
      <c r="I31" s="267"/>
      <c r="J31" s="320">
        <f t="shared" si="0"/>
        <v>0</v>
      </c>
      <c r="L31" s="287"/>
      <c r="M31" s="267"/>
      <c r="N31" s="267"/>
      <c r="O31" s="267"/>
      <c r="P31" s="267"/>
      <c r="Q31" s="267"/>
      <c r="R31" s="267"/>
      <c r="S31" s="267"/>
      <c r="T31" s="320">
        <f t="shared" si="1"/>
        <v>0</v>
      </c>
    </row>
    <row r="32" spans="2:20" ht="20" customHeight="1" x14ac:dyDescent="0.2">
      <c r="B32" s="287"/>
      <c r="C32" s="267"/>
      <c r="D32" s="267"/>
      <c r="E32" s="267"/>
      <c r="F32" s="267"/>
      <c r="G32" s="267"/>
      <c r="H32" s="267"/>
      <c r="I32" s="267"/>
      <c r="J32" s="320">
        <f t="shared" si="0"/>
        <v>0</v>
      </c>
      <c r="L32" s="287"/>
      <c r="M32" s="267"/>
      <c r="N32" s="267"/>
      <c r="O32" s="267"/>
      <c r="P32" s="267"/>
      <c r="Q32" s="267"/>
      <c r="R32" s="267"/>
      <c r="S32" s="267"/>
      <c r="T32" s="320">
        <f t="shared" si="1"/>
        <v>0</v>
      </c>
    </row>
    <row r="33" spans="2:20" ht="17" customHeight="1" x14ac:dyDescent="0.2">
      <c r="B33" s="287"/>
      <c r="C33" s="267"/>
      <c r="D33" s="267"/>
      <c r="E33" s="267"/>
      <c r="F33" s="267"/>
      <c r="G33" s="267"/>
      <c r="H33" s="267"/>
      <c r="I33" s="267"/>
      <c r="J33" s="320">
        <f t="shared" si="0"/>
        <v>0</v>
      </c>
      <c r="L33" s="287"/>
      <c r="M33" s="267"/>
      <c r="N33" s="267"/>
      <c r="O33" s="267"/>
      <c r="P33" s="267"/>
      <c r="Q33" s="267"/>
      <c r="R33" s="267"/>
      <c r="S33" s="267"/>
      <c r="T33" s="320">
        <f t="shared" si="1"/>
        <v>0</v>
      </c>
    </row>
    <row r="34" spans="2:20" ht="18" customHeight="1" x14ac:dyDescent="0.2">
      <c r="B34" s="287"/>
      <c r="C34" s="267"/>
      <c r="D34" s="267"/>
      <c r="E34" s="267"/>
      <c r="F34" s="267"/>
      <c r="G34" s="267"/>
      <c r="H34" s="267"/>
      <c r="I34" s="267"/>
      <c r="J34" s="320">
        <f t="shared" si="0"/>
        <v>0</v>
      </c>
      <c r="L34" s="287"/>
      <c r="M34" s="267"/>
      <c r="N34" s="267"/>
      <c r="O34" s="267"/>
      <c r="P34" s="267"/>
      <c r="Q34" s="267"/>
      <c r="R34" s="267"/>
      <c r="S34" s="267"/>
      <c r="T34" s="320">
        <f t="shared" si="1"/>
        <v>0</v>
      </c>
    </row>
    <row r="35" spans="2:20" ht="19.25" customHeight="1" x14ac:dyDescent="0.2">
      <c r="B35" s="287"/>
      <c r="C35" s="267"/>
      <c r="D35" s="267"/>
      <c r="E35" s="267"/>
      <c r="F35" s="267"/>
      <c r="G35" s="267"/>
      <c r="H35" s="267"/>
      <c r="I35" s="267"/>
      <c r="J35" s="320">
        <f t="shared" si="0"/>
        <v>0</v>
      </c>
      <c r="L35" s="287"/>
      <c r="M35" s="267"/>
      <c r="N35" s="267"/>
      <c r="O35" s="267"/>
      <c r="P35" s="267"/>
      <c r="Q35" s="267"/>
      <c r="R35" s="267"/>
      <c r="S35" s="267"/>
      <c r="T35" s="320">
        <f t="shared" si="1"/>
        <v>0</v>
      </c>
    </row>
    <row r="36" spans="2:20" ht="18" customHeight="1" x14ac:dyDescent="0.2">
      <c r="B36" s="287"/>
      <c r="C36" s="267"/>
      <c r="D36" s="267"/>
      <c r="E36" s="267"/>
      <c r="F36" s="267"/>
      <c r="G36" s="267"/>
      <c r="H36" s="267"/>
      <c r="I36" s="267"/>
      <c r="J36" s="320">
        <f t="shared" si="0"/>
        <v>0</v>
      </c>
      <c r="L36" s="287"/>
      <c r="M36" s="267"/>
      <c r="N36" s="267"/>
      <c r="O36" s="267"/>
      <c r="P36" s="267"/>
      <c r="Q36" s="267"/>
      <c r="R36" s="267"/>
      <c r="S36" s="267"/>
      <c r="T36" s="320">
        <f t="shared" si="1"/>
        <v>0</v>
      </c>
    </row>
    <row r="37" spans="2:20" ht="19.25" customHeight="1" x14ac:dyDescent="0.2">
      <c r="B37" s="287"/>
      <c r="C37" s="267"/>
      <c r="D37" s="267"/>
      <c r="E37" s="267"/>
      <c r="F37" s="267"/>
      <c r="G37" s="267"/>
      <c r="H37" s="267"/>
      <c r="I37" s="267"/>
      <c r="J37" s="320">
        <f t="shared" si="0"/>
        <v>0</v>
      </c>
      <c r="L37" s="287"/>
      <c r="M37" s="267"/>
      <c r="N37" s="267"/>
      <c r="O37" s="267"/>
      <c r="P37" s="267"/>
      <c r="Q37" s="267"/>
      <c r="R37" s="267"/>
      <c r="S37" s="267"/>
      <c r="T37" s="320">
        <f t="shared" si="1"/>
        <v>0</v>
      </c>
    </row>
    <row r="38" spans="2:20" ht="19.25" customHeight="1" x14ac:dyDescent="0.2">
      <c r="B38" s="287"/>
      <c r="C38" s="267"/>
      <c r="D38" s="267"/>
      <c r="E38" s="267"/>
      <c r="F38" s="267"/>
      <c r="G38" s="267"/>
      <c r="H38" s="267"/>
      <c r="I38" s="267"/>
      <c r="J38" s="320">
        <f t="shared" si="0"/>
        <v>0</v>
      </c>
      <c r="L38" s="287"/>
      <c r="M38" s="267"/>
      <c r="N38" s="267"/>
      <c r="O38" s="267"/>
      <c r="P38" s="267"/>
      <c r="Q38" s="267"/>
      <c r="R38" s="267"/>
      <c r="S38" s="267"/>
      <c r="T38" s="320">
        <f t="shared" si="1"/>
        <v>0</v>
      </c>
    </row>
    <row r="39" spans="2:20" ht="18" customHeight="1" x14ac:dyDescent="0.2">
      <c r="B39" s="287"/>
      <c r="C39" s="267"/>
      <c r="D39" s="267"/>
      <c r="E39" s="267"/>
      <c r="F39" s="267"/>
      <c r="G39" s="267"/>
      <c r="H39" s="267"/>
      <c r="I39" s="267"/>
      <c r="J39" s="320">
        <f t="shared" si="0"/>
        <v>0</v>
      </c>
      <c r="L39" s="287"/>
      <c r="M39" s="267"/>
      <c r="N39" s="267"/>
      <c r="O39" s="267"/>
      <c r="P39" s="267"/>
      <c r="Q39" s="267"/>
      <c r="R39" s="267"/>
      <c r="S39" s="267"/>
      <c r="T39" s="320">
        <f t="shared" si="1"/>
        <v>0</v>
      </c>
    </row>
    <row r="40" spans="2:20" ht="24" customHeight="1" x14ac:dyDescent="0.2">
      <c r="B40" s="287"/>
      <c r="C40" s="267"/>
      <c r="D40" s="267"/>
      <c r="E40" s="267"/>
      <c r="F40" s="267"/>
      <c r="G40" s="267"/>
      <c r="H40" s="267"/>
      <c r="I40" s="267"/>
      <c r="J40" s="320">
        <f t="shared" si="0"/>
        <v>0</v>
      </c>
      <c r="L40" s="287"/>
      <c r="M40" s="267"/>
      <c r="N40" s="267"/>
      <c r="O40" s="267"/>
      <c r="P40" s="267"/>
      <c r="Q40" s="267"/>
      <c r="R40" s="267"/>
      <c r="S40" s="267"/>
      <c r="T40" s="320">
        <f t="shared" si="1"/>
        <v>0</v>
      </c>
    </row>
    <row r="41" spans="2:20" ht="14.25" customHeight="1" x14ac:dyDescent="0.2">
      <c r="B41" s="287"/>
      <c r="C41" s="267"/>
      <c r="D41" s="267"/>
      <c r="E41" s="267"/>
      <c r="F41" s="267"/>
      <c r="G41" s="267"/>
      <c r="H41" s="267"/>
      <c r="I41" s="267"/>
      <c r="J41" s="320">
        <f t="shared" si="0"/>
        <v>0</v>
      </c>
      <c r="L41" s="287"/>
      <c r="M41" s="267"/>
      <c r="N41" s="267"/>
      <c r="O41" s="267"/>
      <c r="P41" s="267"/>
      <c r="Q41" s="267"/>
      <c r="R41" s="267"/>
      <c r="S41" s="267"/>
      <c r="T41" s="320">
        <f t="shared" si="1"/>
        <v>0</v>
      </c>
    </row>
    <row r="42" spans="2:20" ht="14.25" customHeight="1" x14ac:dyDescent="0.2">
      <c r="B42" s="287"/>
      <c r="C42" s="267"/>
      <c r="D42" s="267"/>
      <c r="E42" s="267"/>
      <c r="F42" s="267"/>
      <c r="G42" s="267"/>
      <c r="H42" s="267"/>
      <c r="I42" s="267"/>
      <c r="J42" s="320">
        <f t="shared" si="0"/>
        <v>0</v>
      </c>
      <c r="L42" s="287"/>
      <c r="M42" s="267"/>
      <c r="N42" s="267"/>
      <c r="O42" s="267"/>
      <c r="P42" s="267"/>
      <c r="Q42" s="267"/>
      <c r="R42" s="267"/>
      <c r="S42" s="267"/>
      <c r="T42" s="320">
        <f t="shared" si="1"/>
        <v>0</v>
      </c>
    </row>
    <row r="43" spans="2:20" ht="14.25" customHeight="1" x14ac:dyDescent="0.2">
      <c r="B43" s="287"/>
      <c r="C43" s="267"/>
      <c r="D43" s="267"/>
      <c r="E43" s="267"/>
      <c r="F43" s="267"/>
      <c r="G43" s="267"/>
      <c r="H43" s="267"/>
      <c r="I43" s="267"/>
      <c r="J43" s="320">
        <f t="shared" si="0"/>
        <v>0</v>
      </c>
      <c r="L43" s="287"/>
      <c r="M43" s="267"/>
      <c r="N43" s="267"/>
      <c r="O43" s="267"/>
      <c r="P43" s="267"/>
      <c r="Q43" s="267"/>
      <c r="R43" s="267"/>
      <c r="S43" s="267"/>
      <c r="T43" s="320">
        <f t="shared" si="1"/>
        <v>0</v>
      </c>
    </row>
    <row r="44" spans="2:20" ht="14.25" customHeight="1" x14ac:dyDescent="0.2">
      <c r="B44" s="287"/>
      <c r="C44" s="267"/>
      <c r="D44" s="267"/>
      <c r="E44" s="267"/>
      <c r="F44" s="267"/>
      <c r="G44" s="267"/>
      <c r="H44" s="267"/>
      <c r="I44" s="267"/>
      <c r="J44" s="320">
        <f t="shared" si="0"/>
        <v>0</v>
      </c>
      <c r="L44" s="287"/>
      <c r="M44" s="267"/>
      <c r="N44" s="267"/>
      <c r="O44" s="267"/>
      <c r="P44" s="267"/>
      <c r="Q44" s="267"/>
      <c r="R44" s="267"/>
      <c r="S44" s="267"/>
      <c r="T44" s="320">
        <f t="shared" si="1"/>
        <v>0</v>
      </c>
    </row>
    <row r="45" spans="2:20" ht="14.25" customHeight="1" x14ac:dyDescent="0.2">
      <c r="B45" s="287"/>
      <c r="C45" s="267"/>
      <c r="D45" s="267"/>
      <c r="E45" s="267"/>
      <c r="F45" s="267"/>
      <c r="G45" s="267"/>
      <c r="H45" s="267"/>
      <c r="I45" s="267"/>
      <c r="J45" s="320">
        <f t="shared" si="0"/>
        <v>0</v>
      </c>
      <c r="L45" s="287"/>
      <c r="M45" s="267"/>
      <c r="N45" s="267"/>
      <c r="O45" s="267"/>
      <c r="P45" s="267"/>
      <c r="Q45" s="267"/>
      <c r="R45" s="267"/>
      <c r="S45" s="267"/>
      <c r="T45" s="320">
        <f t="shared" si="1"/>
        <v>0</v>
      </c>
    </row>
    <row r="46" spans="2:20" ht="14.25" customHeight="1" x14ac:dyDescent="0.2">
      <c r="B46" s="287"/>
      <c r="C46" s="267"/>
      <c r="D46" s="267"/>
      <c r="E46" s="267"/>
      <c r="F46" s="267"/>
      <c r="G46" s="267"/>
      <c r="H46" s="267"/>
      <c r="I46" s="267"/>
      <c r="J46" s="320">
        <f t="shared" si="0"/>
        <v>0</v>
      </c>
      <c r="L46" s="287"/>
      <c r="M46" s="267"/>
      <c r="N46" s="267"/>
      <c r="O46" s="267"/>
      <c r="P46" s="267"/>
      <c r="Q46" s="267"/>
      <c r="R46" s="267"/>
      <c r="S46" s="267"/>
      <c r="T46" s="320">
        <f t="shared" si="1"/>
        <v>0</v>
      </c>
    </row>
    <row r="47" spans="2:20" ht="14.25" customHeight="1" x14ac:dyDescent="0.2">
      <c r="B47" s="287"/>
      <c r="C47" s="267"/>
      <c r="D47" s="267"/>
      <c r="E47" s="267"/>
      <c r="F47" s="267"/>
      <c r="G47" s="267"/>
      <c r="H47" s="267"/>
      <c r="I47" s="267"/>
      <c r="J47" s="320">
        <f t="shared" si="0"/>
        <v>0</v>
      </c>
      <c r="L47" s="287"/>
      <c r="M47" s="267"/>
      <c r="N47" s="267"/>
      <c r="O47" s="267"/>
      <c r="P47" s="267"/>
      <c r="Q47" s="267"/>
      <c r="R47" s="267"/>
      <c r="S47" s="267"/>
      <c r="T47" s="320">
        <f t="shared" si="1"/>
        <v>0</v>
      </c>
    </row>
    <row r="48" spans="2:20" ht="14.25" customHeight="1" x14ac:dyDescent="0.2">
      <c r="B48" s="287"/>
      <c r="C48" s="267"/>
      <c r="D48" s="267"/>
      <c r="E48" s="267"/>
      <c r="F48" s="267"/>
      <c r="G48" s="267"/>
      <c r="H48" s="267"/>
      <c r="I48" s="267"/>
      <c r="J48" s="320">
        <f t="shared" si="0"/>
        <v>0</v>
      </c>
      <c r="L48" s="287"/>
      <c r="M48" s="267"/>
      <c r="N48" s="267"/>
      <c r="O48" s="267"/>
      <c r="P48" s="267"/>
      <c r="Q48" s="267"/>
      <c r="R48" s="267"/>
      <c r="S48" s="267"/>
      <c r="T48" s="320">
        <f t="shared" si="1"/>
        <v>0</v>
      </c>
    </row>
    <row r="49" spans="2:20" ht="14.25" customHeight="1" x14ac:dyDescent="0.2">
      <c r="B49" s="287"/>
      <c r="C49" s="267"/>
      <c r="D49" s="267"/>
      <c r="E49" s="267"/>
      <c r="F49" s="267"/>
      <c r="G49" s="267"/>
      <c r="H49" s="267"/>
      <c r="I49" s="267"/>
      <c r="J49" s="320">
        <f t="shared" si="0"/>
        <v>0</v>
      </c>
      <c r="L49" s="287"/>
      <c r="M49" s="267"/>
      <c r="N49" s="267"/>
      <c r="O49" s="267"/>
      <c r="P49" s="267"/>
      <c r="Q49" s="267"/>
      <c r="R49" s="267"/>
      <c r="S49" s="267"/>
      <c r="T49" s="320">
        <f t="shared" si="1"/>
        <v>0</v>
      </c>
    </row>
    <row r="50" spans="2:20" ht="14.25" customHeight="1" x14ac:dyDescent="0.2">
      <c r="B50" s="287"/>
      <c r="C50" s="267"/>
      <c r="D50" s="267"/>
      <c r="E50" s="267"/>
      <c r="F50" s="267"/>
      <c r="G50" s="267"/>
      <c r="H50" s="267"/>
      <c r="I50" s="267"/>
      <c r="J50" s="320">
        <f t="shared" si="0"/>
        <v>0</v>
      </c>
      <c r="L50" s="287"/>
      <c r="M50" s="267"/>
      <c r="N50" s="267"/>
      <c r="O50" s="267"/>
      <c r="P50" s="267"/>
      <c r="Q50" s="267"/>
      <c r="R50" s="267"/>
      <c r="S50" s="267"/>
      <c r="T50" s="320">
        <f t="shared" si="1"/>
        <v>0</v>
      </c>
    </row>
    <row r="51" spans="2:20" ht="14.25" customHeight="1" x14ac:dyDescent="0.2">
      <c r="B51" s="287"/>
      <c r="C51" s="267"/>
      <c r="D51" s="267"/>
      <c r="E51" s="267"/>
      <c r="F51" s="267"/>
      <c r="G51" s="267"/>
      <c r="H51" s="267"/>
      <c r="I51" s="267"/>
      <c r="J51" s="320">
        <f t="shared" si="0"/>
        <v>0</v>
      </c>
      <c r="L51" s="287"/>
      <c r="M51" s="267"/>
      <c r="N51" s="267"/>
      <c r="O51" s="267"/>
      <c r="P51" s="267"/>
      <c r="Q51" s="267"/>
      <c r="R51" s="267"/>
      <c r="S51" s="267"/>
      <c r="T51" s="320">
        <f t="shared" si="1"/>
        <v>0</v>
      </c>
    </row>
    <row r="52" spans="2:20" ht="14.25" customHeight="1" x14ac:dyDescent="0.2">
      <c r="B52" s="287"/>
      <c r="C52" s="267"/>
      <c r="D52" s="267"/>
      <c r="E52" s="267"/>
      <c r="F52" s="267"/>
      <c r="G52" s="267"/>
      <c r="H52" s="267"/>
      <c r="I52" s="267"/>
      <c r="J52" s="320">
        <f t="shared" si="0"/>
        <v>0</v>
      </c>
      <c r="L52" s="287"/>
      <c r="M52" s="267"/>
      <c r="N52" s="267"/>
      <c r="O52" s="267"/>
      <c r="P52" s="267"/>
      <c r="Q52" s="267"/>
      <c r="R52" s="267"/>
      <c r="S52" s="267"/>
      <c r="T52" s="320">
        <f t="shared" si="1"/>
        <v>0</v>
      </c>
    </row>
    <row r="53" spans="2:20" ht="14.25" customHeight="1" x14ac:dyDescent="0.2">
      <c r="B53" s="287"/>
      <c r="C53" s="267"/>
      <c r="D53" s="267"/>
      <c r="E53" s="267"/>
      <c r="F53" s="267"/>
      <c r="G53" s="267"/>
      <c r="H53" s="267"/>
      <c r="I53" s="267"/>
      <c r="J53" s="320">
        <f t="shared" si="0"/>
        <v>0</v>
      </c>
      <c r="L53" s="287"/>
      <c r="M53" s="267"/>
      <c r="N53" s="267"/>
      <c r="O53" s="267"/>
      <c r="P53" s="267"/>
      <c r="Q53" s="267"/>
      <c r="R53" s="267"/>
      <c r="S53" s="267"/>
      <c r="T53" s="320">
        <f t="shared" si="1"/>
        <v>0</v>
      </c>
    </row>
    <row r="54" spans="2:20" ht="14.25" customHeight="1" x14ac:dyDescent="0.2">
      <c r="B54" s="287"/>
      <c r="C54" s="267"/>
      <c r="D54" s="267"/>
      <c r="E54" s="267"/>
      <c r="F54" s="267"/>
      <c r="G54" s="267"/>
      <c r="H54" s="267"/>
      <c r="I54" s="267"/>
      <c r="J54" s="320">
        <f t="shared" si="0"/>
        <v>0</v>
      </c>
      <c r="L54" s="287"/>
      <c r="M54" s="267"/>
      <c r="N54" s="267"/>
      <c r="O54" s="267"/>
      <c r="P54" s="267"/>
      <c r="Q54" s="267"/>
      <c r="R54" s="267"/>
      <c r="S54" s="267"/>
      <c r="T54" s="320">
        <f t="shared" si="1"/>
        <v>0</v>
      </c>
    </row>
    <row r="55" spans="2:20" ht="14.25" customHeight="1" x14ac:dyDescent="0.2">
      <c r="B55" s="287"/>
      <c r="C55" s="267"/>
      <c r="D55" s="267"/>
      <c r="E55" s="267"/>
      <c r="F55" s="267"/>
      <c r="G55" s="267"/>
      <c r="H55" s="267"/>
      <c r="I55" s="267"/>
      <c r="J55" s="320">
        <f t="shared" si="0"/>
        <v>0</v>
      </c>
      <c r="L55" s="287"/>
      <c r="M55" s="267"/>
      <c r="N55" s="267"/>
      <c r="O55" s="267"/>
      <c r="P55" s="267"/>
      <c r="Q55" s="267"/>
      <c r="R55" s="267"/>
      <c r="S55" s="267"/>
      <c r="T55" s="320">
        <f t="shared" si="1"/>
        <v>0</v>
      </c>
    </row>
    <row r="56" spans="2:20" ht="14.25" customHeight="1" x14ac:dyDescent="0.2">
      <c r="B56" s="287"/>
      <c r="C56" s="267"/>
      <c r="D56" s="267"/>
      <c r="E56" s="267"/>
      <c r="F56" s="267"/>
      <c r="G56" s="267"/>
      <c r="H56" s="267"/>
      <c r="I56" s="267"/>
      <c r="J56" s="320">
        <f t="shared" si="0"/>
        <v>0</v>
      </c>
      <c r="L56" s="287"/>
      <c r="M56" s="267"/>
      <c r="N56" s="267"/>
      <c r="O56" s="267"/>
      <c r="P56" s="267"/>
      <c r="Q56" s="267"/>
      <c r="R56" s="267"/>
      <c r="S56" s="267"/>
      <c r="T56" s="320">
        <f t="shared" si="1"/>
        <v>0</v>
      </c>
    </row>
    <row r="57" spans="2:20" ht="14.25" customHeight="1" x14ac:dyDescent="0.2">
      <c r="B57" s="287"/>
      <c r="C57" s="267"/>
      <c r="D57" s="267"/>
      <c r="E57" s="267"/>
      <c r="F57" s="267"/>
      <c r="G57" s="267"/>
      <c r="H57" s="267"/>
      <c r="I57" s="267"/>
      <c r="J57" s="320">
        <f t="shared" si="0"/>
        <v>0</v>
      </c>
      <c r="L57" s="287"/>
      <c r="M57" s="267"/>
      <c r="N57" s="267"/>
      <c r="O57" s="267"/>
      <c r="P57" s="267"/>
      <c r="Q57" s="267"/>
      <c r="R57" s="267"/>
      <c r="S57" s="267"/>
      <c r="T57" s="320">
        <f t="shared" si="1"/>
        <v>0</v>
      </c>
    </row>
    <row r="58" spans="2:20" ht="14.25" customHeight="1" x14ac:dyDescent="0.2">
      <c r="B58" s="287"/>
      <c r="C58" s="267"/>
      <c r="D58" s="267"/>
      <c r="E58" s="267"/>
      <c r="F58" s="267"/>
      <c r="G58" s="267"/>
      <c r="H58" s="267"/>
      <c r="I58" s="267"/>
      <c r="J58" s="320">
        <f t="shared" si="0"/>
        <v>0</v>
      </c>
      <c r="L58" s="287"/>
      <c r="M58" s="267"/>
      <c r="N58" s="267"/>
      <c r="O58" s="267"/>
      <c r="P58" s="267"/>
      <c r="Q58" s="267"/>
      <c r="R58" s="267"/>
      <c r="S58" s="267"/>
      <c r="T58" s="320">
        <f t="shared" si="1"/>
        <v>0</v>
      </c>
    </row>
    <row r="59" spans="2:20" ht="14.25" customHeight="1" x14ac:dyDescent="0.2">
      <c r="B59" s="287"/>
      <c r="C59" s="267"/>
      <c r="D59" s="267"/>
      <c r="E59" s="267"/>
      <c r="F59" s="267"/>
      <c r="G59" s="267"/>
      <c r="H59" s="267"/>
      <c r="I59" s="267"/>
      <c r="J59" s="320">
        <f t="shared" si="0"/>
        <v>0</v>
      </c>
      <c r="L59" s="287"/>
      <c r="M59" s="267"/>
      <c r="N59" s="267"/>
      <c r="O59" s="267"/>
      <c r="P59" s="267"/>
      <c r="Q59" s="267"/>
      <c r="R59" s="267"/>
      <c r="S59" s="267"/>
      <c r="T59" s="320">
        <f t="shared" si="1"/>
        <v>0</v>
      </c>
    </row>
    <row r="60" spans="2:20" ht="14.25" customHeight="1" x14ac:dyDescent="0.2">
      <c r="B60" s="287"/>
      <c r="C60" s="267"/>
      <c r="D60" s="267"/>
      <c r="E60" s="267"/>
      <c r="F60" s="267"/>
      <c r="G60" s="267"/>
      <c r="H60" s="267"/>
      <c r="I60" s="267"/>
      <c r="J60" s="320">
        <f t="shared" si="0"/>
        <v>0</v>
      </c>
      <c r="L60" s="287"/>
      <c r="M60" s="267"/>
      <c r="N60" s="267"/>
      <c r="O60" s="267"/>
      <c r="P60" s="267"/>
      <c r="Q60" s="267"/>
      <c r="R60" s="267"/>
      <c r="S60" s="267"/>
      <c r="T60" s="320">
        <f t="shared" si="1"/>
        <v>0</v>
      </c>
    </row>
    <row r="61" spans="2:20" ht="14.25" customHeight="1" x14ac:dyDescent="0.2">
      <c r="B61" s="287"/>
      <c r="C61" s="267"/>
      <c r="D61" s="267"/>
      <c r="E61" s="267"/>
      <c r="F61" s="267"/>
      <c r="G61" s="267"/>
      <c r="H61" s="267"/>
      <c r="I61" s="267"/>
      <c r="J61" s="320">
        <f t="shared" si="0"/>
        <v>0</v>
      </c>
      <c r="L61" s="287"/>
      <c r="M61" s="267"/>
      <c r="N61" s="267"/>
      <c r="O61" s="267"/>
      <c r="P61" s="267"/>
      <c r="Q61" s="267"/>
      <c r="R61" s="267"/>
      <c r="S61" s="267"/>
      <c r="T61" s="320">
        <f t="shared" si="1"/>
        <v>0</v>
      </c>
    </row>
    <row r="62" spans="2:20" ht="14.25" customHeight="1" x14ac:dyDescent="0.2">
      <c r="B62" s="287"/>
      <c r="C62" s="267"/>
      <c r="D62" s="267"/>
      <c r="E62" s="267"/>
      <c r="F62" s="267"/>
      <c r="G62" s="267"/>
      <c r="H62" s="267"/>
      <c r="I62" s="267"/>
      <c r="J62" s="320">
        <f t="shared" si="0"/>
        <v>0</v>
      </c>
      <c r="L62" s="287"/>
      <c r="M62" s="267"/>
      <c r="N62" s="267"/>
      <c r="O62" s="267"/>
      <c r="P62" s="267"/>
      <c r="Q62" s="267"/>
      <c r="R62" s="267"/>
      <c r="S62" s="267"/>
      <c r="T62" s="320">
        <f t="shared" si="1"/>
        <v>0</v>
      </c>
    </row>
    <row r="63" spans="2:20" ht="14.25" customHeight="1" x14ac:dyDescent="0.2">
      <c r="B63" s="287"/>
      <c r="C63" s="267"/>
      <c r="D63" s="267"/>
      <c r="E63" s="267"/>
      <c r="F63" s="267"/>
      <c r="G63" s="267"/>
      <c r="H63" s="267"/>
      <c r="I63" s="267"/>
      <c r="J63" s="320">
        <f t="shared" si="0"/>
        <v>0</v>
      </c>
      <c r="L63" s="287"/>
      <c r="M63" s="267"/>
      <c r="N63" s="267"/>
      <c r="O63" s="267"/>
      <c r="P63" s="267"/>
      <c r="Q63" s="267"/>
      <c r="R63" s="267"/>
      <c r="S63" s="267"/>
      <c r="T63" s="320">
        <f t="shared" si="1"/>
        <v>0</v>
      </c>
    </row>
    <row r="64" spans="2:20" ht="14.25" customHeight="1" x14ac:dyDescent="0.2">
      <c r="B64" s="288"/>
      <c r="C64" s="268"/>
      <c r="D64" s="268"/>
      <c r="E64" s="268"/>
      <c r="F64" s="268"/>
      <c r="G64" s="268"/>
      <c r="H64" s="268"/>
      <c r="I64" s="268"/>
      <c r="J64" s="320">
        <f t="shared" si="0"/>
        <v>0</v>
      </c>
      <c r="L64" s="287"/>
      <c r="M64" s="267"/>
      <c r="N64" s="267"/>
      <c r="O64" s="267"/>
      <c r="P64" s="267"/>
      <c r="Q64" s="267"/>
      <c r="R64" s="267"/>
      <c r="S64" s="267"/>
      <c r="T64" s="320">
        <f t="shared" si="1"/>
        <v>0</v>
      </c>
    </row>
    <row r="65" spans="1:21" ht="17.5" customHeight="1" x14ac:dyDescent="0.2">
      <c r="B65" s="289" t="s">
        <v>607</v>
      </c>
      <c r="C65" s="321">
        <f>SUM(C15:C64)</f>
        <v>0</v>
      </c>
      <c r="D65" s="321">
        <f t="shared" ref="D65:J65" si="2">SUM(D15:D64)</f>
        <v>0</v>
      </c>
      <c r="E65" s="321">
        <f t="shared" si="2"/>
        <v>0</v>
      </c>
      <c r="F65" s="321">
        <f t="shared" si="2"/>
        <v>0</v>
      </c>
      <c r="G65" s="321">
        <f t="shared" si="2"/>
        <v>0</v>
      </c>
      <c r="H65" s="321">
        <f t="shared" si="2"/>
        <v>0</v>
      </c>
      <c r="I65" s="321">
        <f t="shared" si="2"/>
        <v>0</v>
      </c>
      <c r="J65" s="321">
        <f t="shared" si="2"/>
        <v>0</v>
      </c>
      <c r="K65" s="280"/>
      <c r="L65" s="289" t="s">
        <v>607</v>
      </c>
      <c r="M65" s="321">
        <f>SUM(M15:M64)</f>
        <v>0</v>
      </c>
      <c r="N65" s="321">
        <f t="shared" ref="N65" si="3">SUM(N15:N64)</f>
        <v>0</v>
      </c>
      <c r="O65" s="321">
        <f t="shared" ref="O65" si="4">SUM(O15:O64)</f>
        <v>0</v>
      </c>
      <c r="P65" s="321">
        <f t="shared" ref="P65" si="5">SUM(P15:P64)</f>
        <v>0</v>
      </c>
      <c r="Q65" s="321">
        <f t="shared" ref="Q65" si="6">SUM(Q15:Q64)</f>
        <v>0</v>
      </c>
      <c r="R65" s="321">
        <f t="shared" ref="R65" si="7">SUM(R15:R64)</f>
        <v>0</v>
      </c>
      <c r="S65" s="321">
        <f t="shared" ref="S65" si="8">SUM(S15:S64)</f>
        <v>0</v>
      </c>
      <c r="T65" s="321">
        <f t="shared" ref="T65" si="9">SUM(T15:T64)</f>
        <v>0</v>
      </c>
      <c r="U65" s="281"/>
    </row>
    <row r="66" spans="1:21" ht="12.75" customHeight="1" x14ac:dyDescent="0.2">
      <c r="B66" s="280"/>
      <c r="C66" s="280"/>
      <c r="D66" s="280"/>
      <c r="E66" s="280"/>
      <c r="F66" s="280"/>
      <c r="G66" s="280"/>
      <c r="H66" s="280"/>
      <c r="I66" s="280"/>
      <c r="J66" s="280"/>
      <c r="K66" s="280"/>
      <c r="L66" s="281"/>
      <c r="M66" s="281"/>
      <c r="N66" s="281"/>
      <c r="O66" s="281"/>
      <c r="P66" s="281"/>
      <c r="Q66" s="281"/>
      <c r="R66" s="281"/>
      <c r="S66" s="281"/>
      <c r="T66" s="281"/>
      <c r="U66" s="281"/>
    </row>
    <row r="67" spans="1:21" ht="21" customHeight="1" x14ac:dyDescent="0.2">
      <c r="B67" s="277" t="s">
        <v>608</v>
      </c>
      <c r="C67" s="241"/>
      <c r="D67" s="278"/>
      <c r="E67" s="278"/>
      <c r="F67" s="278"/>
      <c r="G67" s="278"/>
      <c r="H67" s="278"/>
      <c r="I67" s="278"/>
      <c r="J67" s="278"/>
      <c r="K67" s="269"/>
      <c r="L67" s="277" t="s">
        <v>609</v>
      </c>
      <c r="M67" s="269"/>
      <c r="N67" s="269"/>
      <c r="O67" s="269"/>
      <c r="P67" s="269"/>
      <c r="R67" s="269"/>
      <c r="S67" s="269"/>
      <c r="T67" s="269"/>
      <c r="U67" s="269"/>
    </row>
    <row r="68" spans="1:21" ht="28" x14ac:dyDescent="0.2">
      <c r="B68" s="199" t="s">
        <v>446</v>
      </c>
      <c r="C68" s="199" t="s">
        <v>610</v>
      </c>
      <c r="D68" s="199" t="s">
        <v>611</v>
      </c>
      <c r="E68" s="199" t="s">
        <v>612</v>
      </c>
      <c r="F68" s="199" t="s">
        <v>613</v>
      </c>
      <c r="G68" s="199" t="s">
        <v>614</v>
      </c>
      <c r="H68" s="199" t="s">
        <v>615</v>
      </c>
      <c r="I68" s="199" t="s">
        <v>616</v>
      </c>
      <c r="L68" s="199" t="s">
        <v>446</v>
      </c>
      <c r="M68" s="199" t="s">
        <v>610</v>
      </c>
      <c r="N68" s="199" t="s">
        <v>611</v>
      </c>
      <c r="O68" s="199" t="s">
        <v>612</v>
      </c>
      <c r="P68" s="199" t="s">
        <v>613</v>
      </c>
      <c r="Q68" s="199" t="s">
        <v>614</v>
      </c>
      <c r="R68" s="199" t="s">
        <v>615</v>
      </c>
      <c r="S68" s="199" t="s">
        <v>616</v>
      </c>
    </row>
    <row r="69" spans="1:21" customFormat="1" ht="16" x14ac:dyDescent="0.2">
      <c r="B69" s="51">
        <v>1</v>
      </c>
      <c r="C69" s="267"/>
      <c r="D69" s="267"/>
      <c r="E69" s="267"/>
      <c r="F69" s="267"/>
      <c r="G69" s="267"/>
      <c r="H69" s="267"/>
      <c r="I69" s="267"/>
      <c r="J69" s="142"/>
      <c r="K69" s="142"/>
      <c r="L69" s="79">
        <v>1</v>
      </c>
      <c r="M69" s="267"/>
      <c r="N69" s="267"/>
      <c r="O69" s="267"/>
      <c r="P69" s="267"/>
      <c r="Q69" s="267"/>
      <c r="R69" s="267"/>
      <c r="S69" s="267"/>
      <c r="T69" s="142"/>
      <c r="U69" s="142"/>
    </row>
    <row r="70" spans="1:21" ht="16" x14ac:dyDescent="0.2">
      <c r="A70" s="275"/>
      <c r="B70" s="51">
        <f t="shared" ref="B70:B108" si="10">B69+1</f>
        <v>2</v>
      </c>
      <c r="C70" s="267"/>
      <c r="D70" s="267"/>
      <c r="E70" s="267"/>
      <c r="F70" s="267"/>
      <c r="G70" s="267"/>
      <c r="H70" s="267"/>
      <c r="I70" s="267"/>
      <c r="L70" s="79">
        <f t="shared" ref="L70:L108" si="11">L69+1</f>
        <v>2</v>
      </c>
      <c r="M70" s="267"/>
      <c r="N70" s="267"/>
      <c r="O70" s="267"/>
      <c r="P70" s="267"/>
      <c r="Q70" s="267"/>
      <c r="R70" s="267"/>
      <c r="S70" s="267"/>
    </row>
    <row r="71" spans="1:21" ht="16" x14ac:dyDescent="0.2">
      <c r="B71" s="51">
        <f t="shared" si="10"/>
        <v>3</v>
      </c>
      <c r="C71" s="267"/>
      <c r="D71" s="267"/>
      <c r="E71" s="267"/>
      <c r="F71" s="267"/>
      <c r="G71" s="267"/>
      <c r="H71" s="267"/>
      <c r="I71" s="267"/>
      <c r="L71" s="79">
        <f t="shared" si="11"/>
        <v>3</v>
      </c>
      <c r="M71" s="267"/>
      <c r="N71" s="267"/>
      <c r="O71" s="267"/>
      <c r="P71" s="267"/>
      <c r="Q71" s="267"/>
      <c r="R71" s="267"/>
      <c r="S71" s="267"/>
    </row>
    <row r="72" spans="1:21" ht="13.5" customHeight="1" x14ac:dyDescent="0.2">
      <c r="B72" s="51">
        <f t="shared" si="10"/>
        <v>4</v>
      </c>
      <c r="C72" s="267"/>
      <c r="D72" s="267"/>
      <c r="E72" s="267"/>
      <c r="F72" s="267"/>
      <c r="G72" s="267"/>
      <c r="H72" s="267"/>
      <c r="I72" s="267"/>
      <c r="L72" s="79">
        <f t="shared" si="11"/>
        <v>4</v>
      </c>
      <c r="M72" s="267"/>
      <c r="N72" s="267"/>
      <c r="O72" s="267"/>
      <c r="P72" s="267"/>
      <c r="Q72" s="267"/>
      <c r="R72" s="267"/>
      <c r="S72" s="267"/>
    </row>
    <row r="73" spans="1:21" ht="13.5" customHeight="1" x14ac:dyDescent="0.2">
      <c r="B73" s="51">
        <f t="shared" si="10"/>
        <v>5</v>
      </c>
      <c r="C73" s="267"/>
      <c r="D73" s="267"/>
      <c r="E73" s="267"/>
      <c r="F73" s="267"/>
      <c r="G73" s="267"/>
      <c r="H73" s="267"/>
      <c r="I73" s="267"/>
      <c r="L73" s="79">
        <f t="shared" si="11"/>
        <v>5</v>
      </c>
      <c r="M73" s="267"/>
      <c r="N73" s="267"/>
      <c r="O73" s="267"/>
      <c r="P73" s="267"/>
      <c r="Q73" s="267"/>
      <c r="R73" s="267"/>
      <c r="S73" s="267"/>
    </row>
    <row r="74" spans="1:21" ht="13.5" customHeight="1" x14ac:dyDescent="0.2">
      <c r="B74" s="51">
        <f t="shared" si="10"/>
        <v>6</v>
      </c>
      <c r="C74" s="267"/>
      <c r="D74" s="267"/>
      <c r="E74" s="267"/>
      <c r="F74" s="267"/>
      <c r="G74" s="267"/>
      <c r="H74" s="267"/>
      <c r="I74" s="267"/>
      <c r="L74" s="79">
        <f t="shared" si="11"/>
        <v>6</v>
      </c>
      <c r="M74" s="267"/>
      <c r="N74" s="267"/>
      <c r="O74" s="267"/>
      <c r="P74" s="267"/>
      <c r="Q74" s="267"/>
      <c r="R74" s="267"/>
      <c r="S74" s="267"/>
    </row>
    <row r="75" spans="1:21" ht="13.5" customHeight="1" x14ac:dyDescent="0.2">
      <c r="B75" s="51">
        <f t="shared" si="10"/>
        <v>7</v>
      </c>
      <c r="C75" s="267"/>
      <c r="D75" s="267"/>
      <c r="E75" s="267"/>
      <c r="F75" s="267"/>
      <c r="G75" s="267"/>
      <c r="H75" s="267"/>
      <c r="I75" s="267"/>
      <c r="L75" s="79">
        <f t="shared" si="11"/>
        <v>7</v>
      </c>
      <c r="M75" s="267"/>
      <c r="N75" s="267"/>
      <c r="O75" s="267"/>
      <c r="P75" s="267"/>
      <c r="Q75" s="267"/>
      <c r="R75" s="267"/>
      <c r="S75" s="267"/>
    </row>
    <row r="76" spans="1:21" ht="13.5" customHeight="1" x14ac:dyDescent="0.2">
      <c r="B76" s="51">
        <f t="shared" si="10"/>
        <v>8</v>
      </c>
      <c r="C76" s="267"/>
      <c r="D76" s="267"/>
      <c r="E76" s="267"/>
      <c r="F76" s="267"/>
      <c r="G76" s="267"/>
      <c r="H76" s="267"/>
      <c r="I76" s="267"/>
      <c r="L76" s="79">
        <f t="shared" si="11"/>
        <v>8</v>
      </c>
      <c r="M76" s="267"/>
      <c r="N76" s="267"/>
      <c r="O76" s="267"/>
      <c r="P76" s="267"/>
      <c r="Q76" s="267"/>
      <c r="R76" s="267"/>
      <c r="S76" s="267"/>
    </row>
    <row r="77" spans="1:21" ht="13.5" customHeight="1" x14ac:dyDescent="0.2">
      <c r="B77" s="51">
        <f t="shared" si="10"/>
        <v>9</v>
      </c>
      <c r="C77" s="267"/>
      <c r="D77" s="267"/>
      <c r="E77" s="267"/>
      <c r="F77" s="267"/>
      <c r="G77" s="267"/>
      <c r="H77" s="267"/>
      <c r="I77" s="267"/>
      <c r="L77" s="79">
        <f t="shared" si="11"/>
        <v>9</v>
      </c>
      <c r="M77" s="267"/>
      <c r="N77" s="267"/>
      <c r="O77" s="267"/>
      <c r="P77" s="267"/>
      <c r="Q77" s="267"/>
      <c r="R77" s="267"/>
      <c r="S77" s="267"/>
    </row>
    <row r="78" spans="1:21" ht="13.5" customHeight="1" x14ac:dyDescent="0.2">
      <c r="B78" s="51">
        <f t="shared" si="10"/>
        <v>10</v>
      </c>
      <c r="C78" s="267"/>
      <c r="D78" s="267"/>
      <c r="E78" s="267"/>
      <c r="F78" s="267"/>
      <c r="G78" s="267"/>
      <c r="H78" s="267"/>
      <c r="I78" s="267"/>
      <c r="L78" s="79">
        <f t="shared" si="11"/>
        <v>10</v>
      </c>
      <c r="M78" s="267"/>
      <c r="N78" s="267"/>
      <c r="O78" s="267"/>
      <c r="P78" s="267"/>
      <c r="Q78" s="267"/>
      <c r="R78" s="267"/>
      <c r="S78" s="267"/>
    </row>
    <row r="79" spans="1:21" ht="13.5" customHeight="1" x14ac:dyDescent="0.2">
      <c r="B79" s="51">
        <f t="shared" si="10"/>
        <v>11</v>
      </c>
      <c r="C79" s="267"/>
      <c r="D79" s="267"/>
      <c r="E79" s="267"/>
      <c r="F79" s="267"/>
      <c r="G79" s="267"/>
      <c r="H79" s="267"/>
      <c r="I79" s="267"/>
      <c r="L79" s="79">
        <f t="shared" si="11"/>
        <v>11</v>
      </c>
      <c r="M79" s="267"/>
      <c r="N79" s="267"/>
      <c r="O79" s="267"/>
      <c r="P79" s="267"/>
      <c r="Q79" s="267"/>
      <c r="R79" s="267"/>
      <c r="S79" s="267"/>
    </row>
    <row r="80" spans="1:21" ht="13.5" customHeight="1" x14ac:dyDescent="0.2">
      <c r="B80" s="51">
        <f t="shared" si="10"/>
        <v>12</v>
      </c>
      <c r="C80" s="267"/>
      <c r="D80" s="267"/>
      <c r="E80" s="267"/>
      <c r="F80" s="267"/>
      <c r="G80" s="267"/>
      <c r="H80" s="267"/>
      <c r="I80" s="267"/>
      <c r="L80" s="79">
        <f t="shared" si="11"/>
        <v>12</v>
      </c>
      <c r="M80" s="267"/>
      <c r="N80" s="267"/>
      <c r="O80" s="267"/>
      <c r="P80" s="267"/>
      <c r="Q80" s="267"/>
      <c r="R80" s="267"/>
      <c r="S80" s="267"/>
    </row>
    <row r="81" spans="2:19" ht="13.5" customHeight="1" x14ac:dyDescent="0.2">
      <c r="B81" s="51">
        <f t="shared" si="10"/>
        <v>13</v>
      </c>
      <c r="C81" s="267"/>
      <c r="D81" s="267"/>
      <c r="E81" s="267"/>
      <c r="F81" s="267"/>
      <c r="G81" s="267"/>
      <c r="H81" s="267"/>
      <c r="I81" s="267"/>
      <c r="L81" s="79">
        <f t="shared" si="11"/>
        <v>13</v>
      </c>
      <c r="M81" s="267"/>
      <c r="N81" s="267"/>
      <c r="O81" s="267"/>
      <c r="P81" s="267"/>
      <c r="Q81" s="267"/>
      <c r="R81" s="267"/>
      <c r="S81" s="267"/>
    </row>
    <row r="82" spans="2:19" ht="13.5" customHeight="1" x14ac:dyDescent="0.2">
      <c r="B82" s="51">
        <f t="shared" si="10"/>
        <v>14</v>
      </c>
      <c r="C82" s="267"/>
      <c r="D82" s="267"/>
      <c r="E82" s="267"/>
      <c r="F82" s="267"/>
      <c r="G82" s="267"/>
      <c r="H82" s="267"/>
      <c r="I82" s="267"/>
      <c r="L82" s="79">
        <f t="shared" si="11"/>
        <v>14</v>
      </c>
      <c r="M82" s="267"/>
      <c r="N82" s="267"/>
      <c r="O82" s="267"/>
      <c r="P82" s="267"/>
      <c r="Q82" s="267"/>
      <c r="R82" s="267"/>
      <c r="S82" s="267"/>
    </row>
    <row r="83" spans="2:19" ht="13.5" customHeight="1" x14ac:dyDescent="0.2">
      <c r="B83" s="51">
        <f t="shared" si="10"/>
        <v>15</v>
      </c>
      <c r="C83" s="267"/>
      <c r="D83" s="267"/>
      <c r="E83" s="267"/>
      <c r="F83" s="267"/>
      <c r="G83" s="267"/>
      <c r="H83" s="267"/>
      <c r="I83" s="267"/>
      <c r="L83" s="79">
        <f t="shared" si="11"/>
        <v>15</v>
      </c>
      <c r="M83" s="267"/>
      <c r="N83" s="267"/>
      <c r="O83" s="267"/>
      <c r="P83" s="267"/>
      <c r="Q83" s="267"/>
      <c r="R83" s="267"/>
      <c r="S83" s="267"/>
    </row>
    <row r="84" spans="2:19" ht="13.5" customHeight="1" x14ac:dyDescent="0.2">
      <c r="B84" s="51">
        <f t="shared" si="10"/>
        <v>16</v>
      </c>
      <c r="C84" s="267"/>
      <c r="D84" s="267"/>
      <c r="E84" s="267"/>
      <c r="F84" s="267"/>
      <c r="G84" s="267"/>
      <c r="H84" s="267"/>
      <c r="I84" s="267"/>
      <c r="L84" s="79">
        <f t="shared" si="11"/>
        <v>16</v>
      </c>
      <c r="M84" s="267"/>
      <c r="N84" s="267"/>
      <c r="O84" s="267"/>
      <c r="P84" s="267"/>
      <c r="Q84" s="267"/>
      <c r="R84" s="267"/>
      <c r="S84" s="267"/>
    </row>
    <row r="85" spans="2:19" ht="13.5" customHeight="1" x14ac:dyDescent="0.2">
      <c r="B85" s="51">
        <f t="shared" si="10"/>
        <v>17</v>
      </c>
      <c r="C85" s="267"/>
      <c r="D85" s="267"/>
      <c r="E85" s="267"/>
      <c r="F85" s="267"/>
      <c r="G85" s="267"/>
      <c r="H85" s="267"/>
      <c r="I85" s="267"/>
      <c r="L85" s="79">
        <f t="shared" si="11"/>
        <v>17</v>
      </c>
      <c r="M85" s="267"/>
      <c r="N85" s="267"/>
      <c r="O85" s="267"/>
      <c r="P85" s="267"/>
      <c r="Q85" s="267"/>
      <c r="R85" s="267"/>
      <c r="S85" s="267"/>
    </row>
    <row r="86" spans="2:19" ht="13.5" customHeight="1" x14ac:dyDescent="0.2">
      <c r="B86" s="51">
        <f t="shared" si="10"/>
        <v>18</v>
      </c>
      <c r="C86" s="267"/>
      <c r="D86" s="267"/>
      <c r="E86" s="267"/>
      <c r="F86" s="267"/>
      <c r="G86" s="267"/>
      <c r="H86" s="267"/>
      <c r="I86" s="267"/>
      <c r="L86" s="79">
        <f t="shared" si="11"/>
        <v>18</v>
      </c>
      <c r="M86" s="267"/>
      <c r="N86" s="267"/>
      <c r="O86" s="267"/>
      <c r="P86" s="267"/>
      <c r="Q86" s="267"/>
      <c r="R86" s="267"/>
      <c r="S86" s="267"/>
    </row>
    <row r="87" spans="2:19" ht="13.5" customHeight="1" x14ac:dyDescent="0.2">
      <c r="B87" s="51">
        <f t="shared" si="10"/>
        <v>19</v>
      </c>
      <c r="C87" s="267"/>
      <c r="D87" s="267"/>
      <c r="E87" s="267"/>
      <c r="F87" s="267"/>
      <c r="G87" s="267"/>
      <c r="H87" s="267"/>
      <c r="I87" s="267"/>
      <c r="L87" s="79">
        <f t="shared" si="11"/>
        <v>19</v>
      </c>
      <c r="M87" s="267"/>
      <c r="N87" s="267"/>
      <c r="O87" s="267"/>
      <c r="P87" s="267"/>
      <c r="Q87" s="267"/>
      <c r="R87" s="267"/>
      <c r="S87" s="267"/>
    </row>
    <row r="88" spans="2:19" ht="13.5" customHeight="1" x14ac:dyDescent="0.2">
      <c r="B88" s="51">
        <f t="shared" si="10"/>
        <v>20</v>
      </c>
      <c r="C88" s="267"/>
      <c r="D88" s="267"/>
      <c r="E88" s="267"/>
      <c r="F88" s="267"/>
      <c r="G88" s="267"/>
      <c r="H88" s="267"/>
      <c r="I88" s="267"/>
      <c r="L88" s="79">
        <f t="shared" si="11"/>
        <v>20</v>
      </c>
      <c r="M88" s="267"/>
      <c r="N88" s="267"/>
      <c r="O88" s="267"/>
      <c r="P88" s="267"/>
      <c r="Q88" s="267"/>
      <c r="R88" s="267"/>
      <c r="S88" s="267"/>
    </row>
    <row r="89" spans="2:19" ht="13.5" customHeight="1" x14ac:dyDescent="0.2">
      <c r="B89" s="51">
        <f t="shared" si="10"/>
        <v>21</v>
      </c>
      <c r="C89" s="267"/>
      <c r="D89" s="267"/>
      <c r="E89" s="267"/>
      <c r="F89" s="267"/>
      <c r="G89" s="267"/>
      <c r="H89" s="267"/>
      <c r="I89" s="267"/>
      <c r="L89" s="79">
        <f t="shared" si="11"/>
        <v>21</v>
      </c>
      <c r="M89" s="267"/>
      <c r="N89" s="267"/>
      <c r="O89" s="267"/>
      <c r="P89" s="267"/>
      <c r="Q89" s="267"/>
      <c r="R89" s="267"/>
      <c r="S89" s="267"/>
    </row>
    <row r="90" spans="2:19" ht="13.5" customHeight="1" x14ac:dyDescent="0.2">
      <c r="B90" s="51">
        <f t="shared" si="10"/>
        <v>22</v>
      </c>
      <c r="C90" s="267"/>
      <c r="D90" s="267"/>
      <c r="E90" s="267"/>
      <c r="F90" s="267"/>
      <c r="G90" s="267"/>
      <c r="H90" s="267"/>
      <c r="I90" s="267"/>
      <c r="L90" s="79">
        <f t="shared" si="11"/>
        <v>22</v>
      </c>
      <c r="M90" s="267"/>
      <c r="N90" s="267"/>
      <c r="O90" s="267"/>
      <c r="P90" s="267"/>
      <c r="Q90" s="267"/>
      <c r="R90" s="267"/>
      <c r="S90" s="267"/>
    </row>
    <row r="91" spans="2:19" ht="13.5" customHeight="1" x14ac:dyDescent="0.2">
      <c r="B91" s="51">
        <f t="shared" si="10"/>
        <v>23</v>
      </c>
      <c r="C91" s="267"/>
      <c r="D91" s="267"/>
      <c r="E91" s="267"/>
      <c r="F91" s="267"/>
      <c r="G91" s="267"/>
      <c r="H91" s="267"/>
      <c r="I91" s="267"/>
      <c r="L91" s="79">
        <f t="shared" si="11"/>
        <v>23</v>
      </c>
      <c r="M91" s="267"/>
      <c r="N91" s="267"/>
      <c r="O91" s="267"/>
      <c r="P91" s="267"/>
      <c r="Q91" s="267"/>
      <c r="R91" s="267"/>
      <c r="S91" s="267"/>
    </row>
    <row r="92" spans="2:19" ht="13.5" customHeight="1" x14ac:dyDescent="0.2">
      <c r="B92" s="51">
        <f t="shared" si="10"/>
        <v>24</v>
      </c>
      <c r="C92" s="267"/>
      <c r="D92" s="267"/>
      <c r="E92" s="267"/>
      <c r="F92" s="267"/>
      <c r="G92" s="267"/>
      <c r="H92" s="267"/>
      <c r="I92" s="267"/>
      <c r="L92" s="79">
        <f t="shared" si="11"/>
        <v>24</v>
      </c>
      <c r="M92" s="267"/>
      <c r="N92" s="267"/>
      <c r="O92" s="267"/>
      <c r="P92" s="267"/>
      <c r="Q92" s="267"/>
      <c r="R92" s="267"/>
      <c r="S92" s="267"/>
    </row>
    <row r="93" spans="2:19" ht="13.5" customHeight="1" x14ac:dyDescent="0.2">
      <c r="B93" s="51">
        <f t="shared" si="10"/>
        <v>25</v>
      </c>
      <c r="C93" s="267"/>
      <c r="D93" s="267"/>
      <c r="E93" s="267"/>
      <c r="F93" s="267"/>
      <c r="G93" s="267"/>
      <c r="H93" s="267"/>
      <c r="I93" s="267"/>
      <c r="L93" s="79">
        <f t="shared" si="11"/>
        <v>25</v>
      </c>
      <c r="M93" s="267"/>
      <c r="N93" s="267"/>
      <c r="O93" s="267"/>
      <c r="P93" s="267"/>
      <c r="Q93" s="267"/>
      <c r="R93" s="267"/>
      <c r="S93" s="267"/>
    </row>
    <row r="94" spans="2:19" ht="13.5" customHeight="1" x14ac:dyDescent="0.2">
      <c r="B94" s="51">
        <f t="shared" si="10"/>
        <v>26</v>
      </c>
      <c r="C94" s="267"/>
      <c r="D94" s="267"/>
      <c r="E94" s="267"/>
      <c r="F94" s="267"/>
      <c r="G94" s="267"/>
      <c r="H94" s="267"/>
      <c r="I94" s="267"/>
      <c r="L94" s="79">
        <f t="shared" si="11"/>
        <v>26</v>
      </c>
      <c r="M94" s="267"/>
      <c r="N94" s="267"/>
      <c r="O94" s="267"/>
      <c r="P94" s="267"/>
      <c r="Q94" s="267"/>
      <c r="R94" s="267"/>
      <c r="S94" s="267"/>
    </row>
    <row r="95" spans="2:19" ht="13.5" customHeight="1" x14ac:dyDescent="0.2">
      <c r="B95" s="51">
        <f t="shared" si="10"/>
        <v>27</v>
      </c>
      <c r="C95" s="267"/>
      <c r="D95" s="267"/>
      <c r="E95" s="267"/>
      <c r="F95" s="267"/>
      <c r="G95" s="267"/>
      <c r="H95" s="267"/>
      <c r="I95" s="267"/>
      <c r="L95" s="79">
        <f t="shared" si="11"/>
        <v>27</v>
      </c>
      <c r="M95" s="267"/>
      <c r="N95" s="267"/>
      <c r="O95" s="267"/>
      <c r="P95" s="267"/>
      <c r="Q95" s="267"/>
      <c r="R95" s="267"/>
      <c r="S95" s="267"/>
    </row>
    <row r="96" spans="2:19" ht="13.5" customHeight="1" x14ac:dyDescent="0.2">
      <c r="B96" s="51">
        <f t="shared" si="10"/>
        <v>28</v>
      </c>
      <c r="C96" s="267"/>
      <c r="D96" s="267"/>
      <c r="E96" s="267"/>
      <c r="F96" s="267"/>
      <c r="G96" s="267"/>
      <c r="H96" s="267"/>
      <c r="I96" s="267"/>
      <c r="L96" s="79">
        <f t="shared" si="11"/>
        <v>28</v>
      </c>
      <c r="M96" s="267"/>
      <c r="N96" s="267"/>
      <c r="O96" s="267"/>
      <c r="P96" s="267"/>
      <c r="Q96" s="267"/>
      <c r="R96" s="267"/>
      <c r="S96" s="267"/>
    </row>
    <row r="97" spans="1:19" ht="13.5" customHeight="1" x14ac:dyDescent="0.2">
      <c r="B97" s="51">
        <f t="shared" si="10"/>
        <v>29</v>
      </c>
      <c r="C97" s="267"/>
      <c r="D97" s="267"/>
      <c r="E97" s="267"/>
      <c r="F97" s="267"/>
      <c r="G97" s="267"/>
      <c r="H97" s="267"/>
      <c r="I97" s="267"/>
      <c r="L97" s="79">
        <f t="shared" si="11"/>
        <v>29</v>
      </c>
      <c r="M97" s="267"/>
      <c r="N97" s="267"/>
      <c r="O97" s="267"/>
      <c r="P97" s="267"/>
      <c r="Q97" s="267"/>
      <c r="R97" s="267"/>
      <c r="S97" s="267"/>
    </row>
    <row r="98" spans="1:19" ht="13.5" customHeight="1" x14ac:dyDescent="0.2">
      <c r="B98" s="51">
        <f t="shared" si="10"/>
        <v>30</v>
      </c>
      <c r="C98" s="267"/>
      <c r="D98" s="267"/>
      <c r="E98" s="267"/>
      <c r="F98" s="267"/>
      <c r="G98" s="267"/>
      <c r="H98" s="267"/>
      <c r="I98" s="267"/>
      <c r="L98" s="79">
        <f t="shared" si="11"/>
        <v>30</v>
      </c>
      <c r="M98" s="267"/>
      <c r="N98" s="267"/>
      <c r="O98" s="267"/>
      <c r="P98" s="267"/>
      <c r="Q98" s="267"/>
      <c r="R98" s="267"/>
      <c r="S98" s="267"/>
    </row>
    <row r="99" spans="1:19" ht="13.5" customHeight="1" x14ac:dyDescent="0.2">
      <c r="B99" s="51">
        <f t="shared" si="10"/>
        <v>31</v>
      </c>
      <c r="C99" s="267"/>
      <c r="D99" s="267"/>
      <c r="E99" s="267"/>
      <c r="F99" s="267"/>
      <c r="G99" s="267"/>
      <c r="H99" s="267"/>
      <c r="I99" s="267"/>
      <c r="L99" s="79">
        <f t="shared" si="11"/>
        <v>31</v>
      </c>
      <c r="M99" s="267"/>
      <c r="N99" s="267"/>
      <c r="O99" s="267"/>
      <c r="P99" s="267"/>
      <c r="Q99" s="267"/>
      <c r="R99" s="267"/>
      <c r="S99" s="267"/>
    </row>
    <row r="100" spans="1:19" ht="13.5" customHeight="1" x14ac:dyDescent="0.2">
      <c r="B100" s="51">
        <f t="shared" si="10"/>
        <v>32</v>
      </c>
      <c r="C100" s="267"/>
      <c r="D100" s="267"/>
      <c r="E100" s="267"/>
      <c r="F100" s="267"/>
      <c r="G100" s="267"/>
      <c r="H100" s="267"/>
      <c r="I100" s="267"/>
      <c r="L100" s="79">
        <f t="shared" si="11"/>
        <v>32</v>
      </c>
      <c r="M100" s="267"/>
      <c r="N100" s="267"/>
      <c r="O100" s="267"/>
      <c r="P100" s="267"/>
      <c r="Q100" s="267"/>
      <c r="R100" s="267"/>
      <c r="S100" s="267"/>
    </row>
    <row r="101" spans="1:19" ht="13.5" customHeight="1" x14ac:dyDescent="0.2">
      <c r="B101" s="51">
        <f t="shared" si="10"/>
        <v>33</v>
      </c>
      <c r="C101" s="267"/>
      <c r="D101" s="267"/>
      <c r="E101" s="267"/>
      <c r="F101" s="267"/>
      <c r="G101" s="267"/>
      <c r="H101" s="267"/>
      <c r="I101" s="267"/>
      <c r="L101" s="79">
        <f t="shared" si="11"/>
        <v>33</v>
      </c>
      <c r="M101" s="267"/>
      <c r="N101" s="267"/>
      <c r="O101" s="267"/>
      <c r="P101" s="267"/>
      <c r="Q101" s="267"/>
      <c r="R101" s="267"/>
      <c r="S101" s="267"/>
    </row>
    <row r="102" spans="1:19" ht="13.5" customHeight="1" x14ac:dyDescent="0.2">
      <c r="B102" s="51">
        <f t="shared" si="10"/>
        <v>34</v>
      </c>
      <c r="C102" s="267"/>
      <c r="D102" s="267"/>
      <c r="E102" s="267"/>
      <c r="F102" s="267"/>
      <c r="G102" s="267"/>
      <c r="H102" s="267"/>
      <c r="I102" s="267"/>
      <c r="L102" s="79">
        <f t="shared" si="11"/>
        <v>34</v>
      </c>
      <c r="M102" s="267"/>
      <c r="N102" s="267"/>
      <c r="O102" s="267"/>
      <c r="P102" s="267"/>
      <c r="Q102" s="267"/>
      <c r="R102" s="267"/>
      <c r="S102" s="267"/>
    </row>
    <row r="103" spans="1:19" ht="13.5" customHeight="1" x14ac:dyDescent="0.2">
      <c r="B103" s="51">
        <f t="shared" si="10"/>
        <v>35</v>
      </c>
      <c r="C103" s="267"/>
      <c r="D103" s="267"/>
      <c r="E103" s="267"/>
      <c r="F103" s="267"/>
      <c r="G103" s="267"/>
      <c r="H103" s="267"/>
      <c r="I103" s="267"/>
      <c r="L103" s="79">
        <f t="shared" si="11"/>
        <v>35</v>
      </c>
      <c r="M103" s="267"/>
      <c r="N103" s="267"/>
      <c r="O103" s="267"/>
      <c r="P103" s="267"/>
      <c r="Q103" s="267"/>
      <c r="R103" s="267"/>
      <c r="S103" s="267"/>
    </row>
    <row r="104" spans="1:19" ht="13.5" customHeight="1" x14ac:dyDescent="0.2">
      <c r="B104" s="51">
        <f t="shared" si="10"/>
        <v>36</v>
      </c>
      <c r="C104" s="267"/>
      <c r="D104" s="267"/>
      <c r="E104" s="267"/>
      <c r="F104" s="267"/>
      <c r="G104" s="267"/>
      <c r="H104" s="267"/>
      <c r="I104" s="267"/>
      <c r="L104" s="79">
        <f t="shared" si="11"/>
        <v>36</v>
      </c>
      <c r="M104" s="267"/>
      <c r="N104" s="267"/>
      <c r="O104" s="267"/>
      <c r="P104" s="267"/>
      <c r="Q104" s="267"/>
      <c r="R104" s="267"/>
      <c r="S104" s="267"/>
    </row>
    <row r="105" spans="1:19" ht="13.5" customHeight="1" x14ac:dyDescent="0.2">
      <c r="B105" s="51">
        <f t="shared" si="10"/>
        <v>37</v>
      </c>
      <c r="C105" s="267"/>
      <c r="D105" s="267"/>
      <c r="E105" s="267"/>
      <c r="F105" s="267"/>
      <c r="G105" s="267"/>
      <c r="H105" s="267"/>
      <c r="I105" s="267"/>
      <c r="L105" s="79">
        <f t="shared" si="11"/>
        <v>37</v>
      </c>
      <c r="M105" s="267"/>
      <c r="N105" s="267"/>
      <c r="O105" s="267"/>
      <c r="P105" s="267"/>
      <c r="Q105" s="267"/>
      <c r="R105" s="267"/>
      <c r="S105" s="267"/>
    </row>
    <row r="106" spans="1:19" ht="13.5" customHeight="1" x14ac:dyDescent="0.2">
      <c r="B106" s="51">
        <f t="shared" si="10"/>
        <v>38</v>
      </c>
      <c r="C106" s="267"/>
      <c r="D106" s="267"/>
      <c r="E106" s="267"/>
      <c r="F106" s="267"/>
      <c r="G106" s="267"/>
      <c r="H106" s="267"/>
      <c r="I106" s="267"/>
      <c r="L106" s="79">
        <f t="shared" si="11"/>
        <v>38</v>
      </c>
      <c r="M106" s="267"/>
      <c r="N106" s="267"/>
      <c r="O106" s="267"/>
      <c r="P106" s="267"/>
      <c r="Q106" s="267"/>
      <c r="R106" s="267"/>
      <c r="S106" s="267"/>
    </row>
    <row r="107" spans="1:19" ht="13.5" customHeight="1" x14ac:dyDescent="0.2">
      <c r="B107" s="51">
        <f t="shared" si="10"/>
        <v>39</v>
      </c>
      <c r="C107" s="267"/>
      <c r="D107" s="267"/>
      <c r="E107" s="267"/>
      <c r="F107" s="267"/>
      <c r="G107" s="267"/>
      <c r="H107" s="267"/>
      <c r="I107" s="267"/>
      <c r="L107" s="79">
        <f t="shared" si="11"/>
        <v>39</v>
      </c>
      <c r="M107" s="267"/>
      <c r="N107" s="267"/>
      <c r="O107" s="267"/>
      <c r="P107" s="267"/>
      <c r="Q107" s="267"/>
      <c r="R107" s="267"/>
      <c r="S107" s="267"/>
    </row>
    <row r="108" spans="1:19" ht="13.5" customHeight="1" x14ac:dyDescent="0.2">
      <c r="B108" s="52">
        <f t="shared" si="10"/>
        <v>40</v>
      </c>
      <c r="C108" s="268"/>
      <c r="D108" s="268"/>
      <c r="E108" s="268"/>
      <c r="F108" s="268"/>
      <c r="G108" s="268"/>
      <c r="H108" s="268"/>
      <c r="I108" s="268"/>
      <c r="L108" s="252">
        <f t="shared" si="11"/>
        <v>40</v>
      </c>
      <c r="M108" s="268"/>
      <c r="N108" s="268"/>
      <c r="O108" s="268"/>
      <c r="P108" s="268"/>
      <c r="Q108" s="268"/>
      <c r="R108" s="268"/>
      <c r="S108" s="268"/>
    </row>
    <row r="109" spans="1:19" ht="13.5" customHeight="1" x14ac:dyDescent="0.2">
      <c r="B109" s="282" t="s">
        <v>617</v>
      </c>
      <c r="C109" s="290" t="s">
        <v>617</v>
      </c>
      <c r="D109" s="290" t="s">
        <v>617</v>
      </c>
      <c r="E109" s="290"/>
      <c r="F109" s="290"/>
      <c r="G109" s="290"/>
      <c r="H109" s="290" t="s">
        <v>617</v>
      </c>
      <c r="I109" s="290"/>
      <c r="J109" s="282" t="s">
        <v>617</v>
      </c>
      <c r="K109" s="282" t="s">
        <v>617</v>
      </c>
      <c r="L109" s="21"/>
      <c r="M109" s="21"/>
      <c r="N109" s="21"/>
      <c r="O109" s="21"/>
      <c r="P109" s="21"/>
    </row>
    <row r="110" spans="1:19" ht="13.5" customHeight="1" x14ac:dyDescent="0.2">
      <c r="B110" s="269"/>
      <c r="C110" s="269"/>
      <c r="D110" s="269"/>
      <c r="E110" s="269"/>
      <c r="F110" s="269"/>
      <c r="G110" s="269"/>
      <c r="H110" s="269"/>
      <c r="I110" s="269"/>
      <c r="J110" s="269"/>
      <c r="K110" s="269"/>
      <c r="L110" s="283"/>
      <c r="M110" s="283"/>
      <c r="N110" s="283"/>
      <c r="O110" s="283"/>
      <c r="P110" s="283"/>
    </row>
    <row r="111" spans="1:19" ht="18.75" customHeight="1" x14ac:dyDescent="0.2">
      <c r="A111" s="275"/>
      <c r="B111" s="269"/>
      <c r="C111" s="269"/>
      <c r="D111" s="269"/>
      <c r="E111" s="269"/>
      <c r="F111" s="269"/>
      <c r="G111" s="269"/>
      <c r="H111" s="269"/>
      <c r="I111" s="269"/>
      <c r="J111" s="269"/>
      <c r="K111" s="269"/>
      <c r="L111"/>
      <c r="M111"/>
      <c r="N111"/>
      <c r="O111"/>
      <c r="P111"/>
    </row>
    <row r="112" spans="1:19" ht="16" x14ac:dyDescent="0.2">
      <c r="B112" s="269"/>
      <c r="C112" s="269"/>
      <c r="D112" s="269"/>
      <c r="E112" s="269"/>
      <c r="F112" s="269"/>
      <c r="G112" s="269"/>
      <c r="H112" s="269"/>
      <c r="I112" s="269"/>
      <c r="J112" s="269"/>
      <c r="K112" s="269"/>
      <c r="L112"/>
      <c r="M112"/>
      <c r="N112"/>
      <c r="O112"/>
      <c r="P112"/>
    </row>
    <row r="113" spans="1:17" ht="16" x14ac:dyDescent="0.2">
      <c r="B113" s="269"/>
      <c r="C113" s="269"/>
      <c r="D113" s="269"/>
      <c r="E113" s="269"/>
      <c r="F113" s="269"/>
      <c r="G113" s="269"/>
      <c r="H113" s="269"/>
      <c r="I113" s="269"/>
      <c r="J113" s="269"/>
      <c r="K113" s="269"/>
      <c r="L113"/>
      <c r="M113"/>
      <c r="N113"/>
      <c r="O113"/>
      <c r="P113"/>
    </row>
    <row r="114" spans="1:17" ht="16" x14ac:dyDescent="0.2">
      <c r="B114" s="269"/>
      <c r="C114" s="269"/>
      <c r="D114" s="269"/>
      <c r="E114" s="269"/>
      <c r="F114" s="269"/>
      <c r="G114" s="269"/>
      <c r="H114" s="269"/>
      <c r="I114" s="269"/>
      <c r="J114" s="269"/>
      <c r="K114" s="269"/>
      <c r="L114"/>
      <c r="M114"/>
      <c r="N114"/>
      <c r="O114"/>
      <c r="P114"/>
      <c r="Q114" s="284"/>
    </row>
    <row r="115" spans="1:17" ht="16" x14ac:dyDescent="0.2">
      <c r="A115" s="275"/>
      <c r="B115" s="269"/>
      <c r="C115" s="269"/>
      <c r="D115" s="269"/>
      <c r="E115" s="269"/>
      <c r="F115" s="269"/>
      <c r="G115" s="269"/>
      <c r="H115" s="269"/>
      <c r="I115" s="269"/>
      <c r="J115" s="269"/>
      <c r="K115" s="269"/>
      <c r="L115"/>
      <c r="M115"/>
      <c r="N115"/>
      <c r="O115"/>
      <c r="P115"/>
    </row>
    <row r="116" spans="1:17" ht="16" x14ac:dyDescent="0.2">
      <c r="B116" s="269"/>
      <c r="C116" s="269"/>
      <c r="D116" s="269"/>
      <c r="E116" s="269"/>
      <c r="F116" s="269"/>
      <c r="G116" s="269"/>
      <c r="H116" s="269"/>
      <c r="I116" s="269"/>
      <c r="J116" s="269"/>
      <c r="K116" s="269"/>
      <c r="L116"/>
      <c r="M116"/>
      <c r="N116"/>
      <c r="O116"/>
      <c r="P116"/>
    </row>
    <row r="117" spans="1:17" ht="16" x14ac:dyDescent="0.2">
      <c r="B117" s="269"/>
      <c r="C117" s="269"/>
      <c r="D117" s="269"/>
      <c r="E117" s="269"/>
      <c r="F117" s="269"/>
      <c r="G117" s="269"/>
      <c r="H117" s="269"/>
      <c r="I117" s="269"/>
      <c r="J117" s="269"/>
      <c r="K117" s="269"/>
      <c r="L117"/>
      <c r="M117"/>
      <c r="N117"/>
      <c r="O117"/>
      <c r="P117"/>
    </row>
    <row r="118" spans="1:17" ht="16" x14ac:dyDescent="0.2">
      <c r="B118" s="269"/>
      <c r="C118" s="269"/>
      <c r="D118" s="269"/>
      <c r="E118" s="269"/>
      <c r="F118" s="269"/>
      <c r="G118" s="269"/>
      <c r="H118" s="269"/>
      <c r="I118" s="269"/>
      <c r="J118" s="269"/>
      <c r="K118" s="269"/>
      <c r="L118" s="21"/>
      <c r="M118" s="21"/>
      <c r="N118" s="21"/>
      <c r="O118" s="21"/>
      <c r="P118" s="21"/>
    </row>
    <row r="119" spans="1:17" ht="16" x14ac:dyDescent="0.2">
      <c r="B119" s="269"/>
      <c r="C119" s="269"/>
      <c r="D119" s="269"/>
      <c r="E119" s="269"/>
      <c r="F119" s="269"/>
      <c r="G119" s="269"/>
      <c r="H119" s="269"/>
      <c r="I119" s="269"/>
      <c r="J119" s="269"/>
      <c r="K119" s="269"/>
      <c r="L119" s="21"/>
      <c r="M119" s="21"/>
      <c r="N119" s="21"/>
      <c r="O119" s="21"/>
      <c r="P119" s="21"/>
    </row>
    <row r="120" spans="1:17" ht="16" x14ac:dyDescent="0.2">
      <c r="B120" s="269"/>
      <c r="C120" s="269"/>
      <c r="D120" s="269"/>
      <c r="E120" s="269"/>
      <c r="F120" s="269"/>
      <c r="G120" s="269"/>
      <c r="H120" s="269"/>
      <c r="I120" s="269"/>
      <c r="J120" s="269"/>
      <c r="K120" s="269"/>
      <c r="L120" s="21"/>
      <c r="M120" s="21"/>
      <c r="N120" s="21"/>
      <c r="O120" s="21"/>
      <c r="P120" s="21"/>
    </row>
    <row r="121" spans="1:17" ht="16" x14ac:dyDescent="0.2">
      <c r="B121" s="269"/>
      <c r="C121" s="269"/>
      <c r="D121" s="269"/>
      <c r="E121" s="269"/>
      <c r="F121" s="269"/>
      <c r="G121" s="269"/>
      <c r="H121" s="269"/>
      <c r="I121" s="269"/>
      <c r="J121" s="269"/>
      <c r="K121" s="269"/>
      <c r="L121" s="21"/>
      <c r="M121" s="21"/>
      <c r="N121" s="21"/>
      <c r="O121" s="21"/>
      <c r="P121" s="21"/>
    </row>
    <row r="122" spans="1:17" ht="16" x14ac:dyDescent="0.2">
      <c r="B122" s="269"/>
      <c r="C122" s="269"/>
      <c r="D122" s="269"/>
      <c r="E122" s="269"/>
      <c r="F122" s="269"/>
      <c r="G122" s="269"/>
      <c r="H122" s="269"/>
      <c r="I122" s="269"/>
      <c r="J122" s="269"/>
      <c r="K122" s="269"/>
      <c r="L122" s="21"/>
      <c r="M122" s="21"/>
      <c r="N122" s="21"/>
      <c r="O122" s="21"/>
      <c r="P122" s="21"/>
    </row>
    <row r="123" spans="1:17" ht="16" x14ac:dyDescent="0.2">
      <c r="B123" s="269"/>
      <c r="C123" s="269"/>
      <c r="D123" s="269"/>
      <c r="E123" s="269"/>
      <c r="F123" s="269"/>
      <c r="G123" s="269"/>
      <c r="H123" s="269"/>
      <c r="I123" s="269"/>
      <c r="J123" s="269"/>
      <c r="K123" s="269"/>
      <c r="L123" s="21"/>
      <c r="M123" s="21"/>
      <c r="N123" s="21"/>
      <c r="O123" s="21"/>
      <c r="P123" s="21"/>
    </row>
    <row r="124" spans="1:17" ht="16" x14ac:dyDescent="0.2">
      <c r="B124" s="269"/>
      <c r="C124" s="269"/>
      <c r="D124" s="269"/>
      <c r="E124" s="269"/>
      <c r="F124" s="269"/>
      <c r="G124" s="269"/>
      <c r="H124" s="269"/>
      <c r="I124" s="269"/>
      <c r="J124" s="269"/>
      <c r="K124" s="269"/>
      <c r="L124" s="21"/>
      <c r="M124" s="21"/>
      <c r="N124" s="21"/>
      <c r="O124" s="21"/>
      <c r="P124" s="21"/>
    </row>
    <row r="125" spans="1:17" ht="16" x14ac:dyDescent="0.2">
      <c r="B125" s="269"/>
      <c r="C125" s="269"/>
      <c r="D125" s="269"/>
      <c r="E125" s="269"/>
      <c r="F125" s="269"/>
      <c r="G125" s="269"/>
      <c r="H125" s="269"/>
      <c r="I125" s="269"/>
      <c r="J125" s="269"/>
      <c r="K125" s="269"/>
      <c r="L125" s="21"/>
      <c r="M125" s="21"/>
      <c r="N125" s="21"/>
      <c r="O125" s="21"/>
      <c r="P125" s="21"/>
    </row>
    <row r="126" spans="1:17" ht="16" x14ac:dyDescent="0.2">
      <c r="B126" s="269"/>
      <c r="C126" s="269"/>
      <c r="D126" s="269"/>
      <c r="E126" s="269"/>
      <c r="F126" s="269"/>
      <c r="G126" s="269"/>
      <c r="H126" s="269"/>
      <c r="I126" s="269"/>
      <c r="J126" s="269"/>
      <c r="K126" s="269"/>
      <c r="L126" s="21"/>
      <c r="M126" s="21"/>
      <c r="N126" s="21"/>
      <c r="O126" s="21"/>
      <c r="P126" s="21"/>
    </row>
    <row r="127" spans="1:17" ht="16" x14ac:dyDescent="0.2">
      <c r="B127" s="269"/>
      <c r="C127" s="269"/>
      <c r="D127" s="269"/>
      <c r="E127" s="269"/>
      <c r="F127" s="269"/>
      <c r="G127" s="269"/>
      <c r="H127" s="269"/>
      <c r="I127" s="269"/>
      <c r="J127" s="269"/>
      <c r="K127" s="269"/>
      <c r="L127" s="21"/>
      <c r="M127" s="21"/>
      <c r="N127" s="21"/>
      <c r="O127" s="21"/>
      <c r="P127" s="21"/>
    </row>
    <row r="128" spans="1:17" ht="16" x14ac:dyDescent="0.2">
      <c r="B128" s="269"/>
      <c r="C128" s="269"/>
      <c r="D128" s="269"/>
      <c r="E128" s="269"/>
      <c r="F128" s="269"/>
      <c r="G128" s="269"/>
      <c r="H128" s="269"/>
      <c r="I128" s="269"/>
      <c r="J128" s="269"/>
      <c r="K128" s="269"/>
      <c r="L128" s="21"/>
      <c r="M128" s="21"/>
      <c r="N128" s="21"/>
      <c r="O128" s="21"/>
      <c r="P128" s="21"/>
    </row>
    <row r="129" spans="2:16" ht="16" x14ac:dyDescent="0.2">
      <c r="B129" s="269"/>
      <c r="C129" s="269"/>
      <c r="D129" s="269"/>
      <c r="E129" s="269"/>
      <c r="F129" s="269"/>
      <c r="G129" s="269"/>
      <c r="H129" s="269"/>
      <c r="I129" s="269"/>
      <c r="J129" s="269"/>
      <c r="K129" s="269"/>
      <c r="L129" s="21"/>
      <c r="M129" s="21"/>
      <c r="N129" s="21"/>
      <c r="O129" s="21"/>
      <c r="P129" s="21"/>
    </row>
    <row r="130" spans="2:16" ht="16" x14ac:dyDescent="0.2">
      <c r="B130" s="269"/>
      <c r="C130" s="269"/>
      <c r="D130" s="269"/>
      <c r="E130" s="269"/>
      <c r="F130" s="269"/>
      <c r="G130" s="269"/>
      <c r="H130" s="269"/>
      <c r="I130" s="269"/>
      <c r="J130" s="269"/>
      <c r="K130" s="269"/>
      <c r="L130" s="21"/>
      <c r="M130" s="21"/>
      <c r="N130" s="21"/>
      <c r="O130" s="21"/>
      <c r="P130" s="21"/>
    </row>
    <row r="131" spans="2:16" ht="16" x14ac:dyDescent="0.2">
      <c r="B131" s="269"/>
      <c r="C131" s="269"/>
      <c r="D131" s="269"/>
      <c r="E131" s="269"/>
      <c r="F131" s="269"/>
      <c r="G131" s="269"/>
      <c r="H131" s="269"/>
      <c r="I131" s="269"/>
      <c r="J131" s="269"/>
      <c r="K131" s="269"/>
      <c r="L131" s="21"/>
      <c r="M131" s="21"/>
      <c r="N131" s="21"/>
      <c r="O131" s="21"/>
      <c r="P131" s="21"/>
    </row>
    <row r="132" spans="2:16" ht="16" x14ac:dyDescent="0.2">
      <c r="B132" s="269"/>
      <c r="C132" s="269"/>
      <c r="D132" s="269"/>
      <c r="E132" s="269"/>
      <c r="F132" s="269"/>
      <c r="G132" s="269"/>
      <c r="H132" s="269"/>
      <c r="I132" s="269"/>
      <c r="J132" s="269"/>
      <c r="K132" s="269"/>
      <c r="L132" s="21"/>
      <c r="M132" s="21"/>
      <c r="N132" s="21"/>
      <c r="O132" s="21"/>
      <c r="P132" s="21"/>
    </row>
    <row r="133" spans="2:16" ht="16" x14ac:dyDescent="0.2">
      <c r="B133" s="269"/>
      <c r="C133" s="269"/>
      <c r="D133" s="269"/>
      <c r="E133" s="269"/>
      <c r="F133" s="269"/>
      <c r="G133" s="269"/>
      <c r="H133" s="269"/>
      <c r="I133" s="269"/>
      <c r="J133" s="269"/>
      <c r="K133" s="269"/>
      <c r="L133" s="21"/>
      <c r="M133" s="21"/>
      <c r="N133" s="21"/>
      <c r="O133" s="21"/>
      <c r="P133" s="21"/>
    </row>
    <row r="134" spans="2:16" ht="16" x14ac:dyDescent="0.2">
      <c r="B134" s="269"/>
      <c r="C134" s="269"/>
      <c r="D134" s="269"/>
      <c r="E134" s="269"/>
      <c r="F134" s="269"/>
      <c r="G134" s="269"/>
      <c r="H134" s="269"/>
      <c r="I134" s="269"/>
      <c r="J134" s="269"/>
      <c r="K134" s="269"/>
      <c r="L134" s="21"/>
      <c r="M134" s="21"/>
      <c r="N134" s="21"/>
      <c r="O134" s="21"/>
      <c r="P134" s="21"/>
    </row>
    <row r="135" spans="2:16" ht="16" x14ac:dyDescent="0.2">
      <c r="B135" s="269"/>
      <c r="C135" s="269"/>
      <c r="D135" s="269"/>
      <c r="E135" s="269"/>
      <c r="F135" s="269"/>
      <c r="G135" s="269"/>
      <c r="H135" s="269"/>
      <c r="I135" s="269"/>
      <c r="J135" s="269"/>
      <c r="K135" s="269"/>
      <c r="L135" s="21"/>
      <c r="M135" s="21"/>
      <c r="N135" s="21"/>
      <c r="O135" s="21"/>
      <c r="P135" s="21"/>
    </row>
    <row r="136" spans="2:16" ht="16" x14ac:dyDescent="0.2">
      <c r="B136" s="269"/>
      <c r="C136" s="269"/>
      <c r="D136" s="269"/>
      <c r="E136" s="269"/>
      <c r="F136" s="269"/>
      <c r="G136" s="269"/>
      <c r="H136" s="269"/>
      <c r="I136" s="269"/>
      <c r="J136" s="269"/>
      <c r="K136" s="269"/>
      <c r="L136" s="21"/>
      <c r="M136" s="21"/>
      <c r="N136" s="21"/>
      <c r="O136" s="21"/>
      <c r="P136" s="21"/>
    </row>
    <row r="137" spans="2:16" ht="16" x14ac:dyDescent="0.2">
      <c r="B137" s="269"/>
      <c r="C137" s="269"/>
      <c r="D137" s="269"/>
      <c r="E137" s="269"/>
      <c r="F137" s="269"/>
      <c r="G137" s="269"/>
      <c r="H137" s="269"/>
      <c r="I137" s="269"/>
      <c r="J137" s="269"/>
      <c r="K137" s="269"/>
      <c r="L137" s="21"/>
      <c r="M137" s="21"/>
      <c r="N137" s="21"/>
      <c r="O137" s="21"/>
      <c r="P137" s="21"/>
    </row>
    <row r="138" spans="2:16" ht="16" x14ac:dyDescent="0.2">
      <c r="B138" s="269"/>
      <c r="C138" s="269"/>
      <c r="D138" s="269"/>
      <c r="E138" s="269"/>
      <c r="F138" s="269"/>
      <c r="G138" s="269"/>
      <c r="H138" s="269"/>
      <c r="I138" s="269"/>
      <c r="J138" s="269"/>
      <c r="K138" s="269"/>
      <c r="L138" s="21"/>
      <c r="M138" s="21"/>
      <c r="N138" s="21"/>
      <c r="O138" s="21"/>
      <c r="P138" s="21"/>
    </row>
    <row r="139" spans="2:16" ht="16" x14ac:dyDescent="0.2">
      <c r="B139" s="269"/>
      <c r="C139" s="269"/>
      <c r="D139" s="269"/>
      <c r="E139" s="269"/>
      <c r="F139" s="269"/>
      <c r="G139" s="269"/>
      <c r="H139" s="269"/>
      <c r="I139" s="269"/>
      <c r="J139" s="269"/>
      <c r="K139" s="269"/>
      <c r="L139" s="21"/>
      <c r="M139" s="21"/>
      <c r="N139" s="21"/>
      <c r="O139" s="21"/>
      <c r="P139" s="21"/>
    </row>
    <row r="140" spans="2:16" ht="16" x14ac:dyDescent="0.2">
      <c r="B140" s="269"/>
      <c r="C140" s="269"/>
      <c r="D140" s="269"/>
      <c r="E140" s="269"/>
      <c r="F140" s="269"/>
      <c r="G140" s="269"/>
      <c r="H140" s="269"/>
      <c r="I140" s="269"/>
      <c r="J140" s="269"/>
      <c r="K140" s="269"/>
      <c r="L140" s="21"/>
      <c r="M140" s="21"/>
      <c r="N140" s="21"/>
      <c r="O140" s="21"/>
      <c r="P140" s="21"/>
    </row>
    <row r="141" spans="2:16" ht="16" x14ac:dyDescent="0.2">
      <c r="B141" s="269"/>
      <c r="C141" s="269"/>
      <c r="D141" s="269"/>
      <c r="E141" s="269"/>
      <c r="F141" s="269"/>
      <c r="G141" s="269"/>
      <c r="H141" s="269"/>
      <c r="I141" s="269"/>
      <c r="J141" s="269"/>
      <c r="K141" s="269"/>
      <c r="L141" s="21"/>
      <c r="M141" s="21"/>
      <c r="N141" s="21"/>
      <c r="O141" s="21"/>
      <c r="P141" s="21"/>
    </row>
    <row r="142" spans="2:16" ht="16" x14ac:dyDescent="0.2">
      <c r="B142" s="269"/>
      <c r="C142" s="269"/>
      <c r="D142" s="269"/>
      <c r="E142" s="269"/>
      <c r="F142" s="269"/>
      <c r="G142" s="269"/>
      <c r="H142" s="269"/>
      <c r="I142" s="269"/>
      <c r="J142" s="269"/>
      <c r="K142" s="269"/>
      <c r="L142" s="21"/>
      <c r="M142" s="21"/>
      <c r="N142" s="21"/>
      <c r="O142" s="21"/>
      <c r="P142" s="21"/>
    </row>
    <row r="143" spans="2:16" ht="16" x14ac:dyDescent="0.2">
      <c r="B143" s="269"/>
      <c r="C143" s="269"/>
      <c r="D143" s="269"/>
      <c r="E143" s="269"/>
      <c r="F143" s="269"/>
      <c r="G143" s="269"/>
      <c r="H143" s="269"/>
      <c r="I143" s="269"/>
      <c r="J143" s="269"/>
      <c r="K143" s="269"/>
      <c r="L143" s="21"/>
      <c r="M143" s="21"/>
      <c r="N143" s="21"/>
      <c r="O143" s="21"/>
      <c r="P143" s="21"/>
    </row>
    <row r="144" spans="2:16" ht="16" x14ac:dyDescent="0.2">
      <c r="B144" s="269"/>
      <c r="C144" s="269"/>
      <c r="D144" s="269"/>
      <c r="E144" s="269"/>
      <c r="F144" s="269"/>
      <c r="G144" s="269"/>
      <c r="H144" s="269"/>
      <c r="I144" s="269"/>
      <c r="J144" s="269"/>
      <c r="K144" s="269"/>
      <c r="L144" s="21"/>
      <c r="M144" s="21"/>
      <c r="N144" s="21"/>
      <c r="O144" s="21"/>
      <c r="P144" s="21"/>
    </row>
    <row r="145" spans="1:17" ht="16" x14ac:dyDescent="0.2">
      <c r="B145" s="269"/>
      <c r="C145" s="269"/>
      <c r="D145" s="269"/>
      <c r="E145" s="269"/>
      <c r="F145" s="269"/>
      <c r="G145" s="269"/>
      <c r="H145" s="269"/>
      <c r="I145" s="269"/>
      <c r="J145" s="269"/>
      <c r="K145" s="269"/>
      <c r="L145" s="21"/>
      <c r="M145" s="21"/>
      <c r="N145" s="21"/>
      <c r="O145" s="21"/>
      <c r="P145" s="21"/>
    </row>
    <row r="146" spans="1:17" ht="16" x14ac:dyDescent="0.2">
      <c r="B146" s="269"/>
      <c r="C146" s="269"/>
      <c r="D146" s="269"/>
      <c r="E146" s="269"/>
      <c r="F146" s="269"/>
      <c r="G146" s="269"/>
      <c r="H146" s="269"/>
      <c r="I146" s="269"/>
      <c r="J146" s="269"/>
      <c r="K146" s="269"/>
      <c r="L146" s="21"/>
      <c r="M146" s="21"/>
      <c r="N146" s="21"/>
      <c r="O146" s="21"/>
      <c r="P146" s="21"/>
    </row>
    <row r="147" spans="1:17" ht="16" x14ac:dyDescent="0.2">
      <c r="B147" s="269"/>
      <c r="C147" s="269"/>
      <c r="D147" s="269"/>
      <c r="E147" s="269"/>
      <c r="F147" s="269"/>
      <c r="G147" s="269"/>
      <c r="H147" s="269"/>
      <c r="I147" s="269"/>
      <c r="J147" s="269"/>
      <c r="K147" s="269"/>
      <c r="L147" s="21"/>
      <c r="M147" s="21"/>
      <c r="N147" s="21"/>
      <c r="O147" s="21"/>
      <c r="P147" s="21"/>
    </row>
    <row r="148" spans="1:17" ht="13.5" customHeight="1" x14ac:dyDescent="0.2">
      <c r="B148" s="269"/>
      <c r="C148" s="269"/>
      <c r="D148" s="269"/>
      <c r="E148" s="269"/>
      <c r="F148" s="269"/>
      <c r="G148" s="269"/>
      <c r="H148" s="269"/>
      <c r="I148" s="269"/>
      <c r="J148" s="269"/>
      <c r="K148" s="269"/>
      <c r="L148" s="21"/>
      <c r="M148" s="21"/>
      <c r="N148" s="21"/>
      <c r="O148" s="21"/>
      <c r="P148" s="21"/>
    </row>
    <row r="149" spans="1:17" ht="13.5" customHeight="1" x14ac:dyDescent="0.2">
      <c r="B149" s="269"/>
      <c r="C149" s="269"/>
      <c r="D149" s="269"/>
      <c r="E149" s="269"/>
      <c r="F149" s="269"/>
      <c r="G149" s="269"/>
      <c r="H149" s="269"/>
      <c r="I149" s="269"/>
      <c r="J149" s="269"/>
      <c r="K149" s="269"/>
      <c r="L149" s="21"/>
      <c r="M149" s="21"/>
      <c r="N149" s="21"/>
      <c r="O149" s="21"/>
      <c r="P149" s="21"/>
    </row>
    <row r="150" spans="1:17" ht="13.5" customHeight="1" x14ac:dyDescent="0.2">
      <c r="B150" s="269"/>
      <c r="C150" s="269"/>
      <c r="D150" s="269"/>
      <c r="E150" s="269"/>
      <c r="F150" s="269"/>
      <c r="G150" s="269"/>
      <c r="H150" s="269"/>
      <c r="I150" s="269"/>
      <c r="J150" s="269"/>
      <c r="K150" s="269"/>
      <c r="L150" s="21"/>
      <c r="M150" s="21"/>
      <c r="N150" s="21"/>
      <c r="O150" s="21"/>
      <c r="P150" s="21"/>
    </row>
    <row r="151" spans="1:17" ht="13.5" customHeight="1" x14ac:dyDescent="0.2">
      <c r="B151" s="269"/>
      <c r="C151" s="269"/>
      <c r="D151" s="269"/>
      <c r="E151" s="269"/>
      <c r="F151" s="269"/>
      <c r="G151" s="269"/>
      <c r="H151" s="269"/>
      <c r="I151" s="269"/>
      <c r="J151" s="269"/>
      <c r="K151" s="269"/>
      <c r="L151" s="21"/>
      <c r="M151" s="21"/>
      <c r="N151" s="21"/>
      <c r="O151" s="21"/>
      <c r="P151" s="21"/>
    </row>
    <row r="152" spans="1:17" ht="13.5" customHeight="1" x14ac:dyDescent="0.2">
      <c r="B152" s="269"/>
      <c r="C152" s="269"/>
      <c r="D152" s="269"/>
      <c r="E152" s="269"/>
      <c r="F152" s="269"/>
      <c r="G152" s="269"/>
      <c r="H152" s="269"/>
      <c r="I152" s="269"/>
      <c r="J152" s="269"/>
      <c r="K152" s="269"/>
      <c r="L152" s="21"/>
      <c r="M152" s="21"/>
      <c r="N152" s="21"/>
      <c r="O152" s="21"/>
      <c r="P152" s="21"/>
    </row>
    <row r="153" spans="1:17" ht="13.5" customHeight="1" x14ac:dyDescent="0.2">
      <c r="B153" s="269"/>
      <c r="C153" s="269"/>
      <c r="D153" s="269"/>
      <c r="E153" s="269"/>
      <c r="F153" s="269"/>
      <c r="G153" s="269"/>
      <c r="H153" s="269"/>
      <c r="I153" s="269"/>
      <c r="J153" s="269"/>
      <c r="K153" s="269"/>
      <c r="L153" s="21"/>
      <c r="M153" s="21"/>
      <c r="N153" s="21"/>
      <c r="O153" s="21"/>
      <c r="P153" s="21"/>
    </row>
    <row r="154" spans="1:17" ht="13.5" customHeight="1" x14ac:dyDescent="0.2">
      <c r="B154" s="269"/>
      <c r="C154" s="269"/>
      <c r="D154" s="269"/>
      <c r="E154" s="269"/>
      <c r="F154" s="269"/>
      <c r="G154" s="269"/>
      <c r="H154" s="269"/>
      <c r="I154" s="269"/>
      <c r="J154" s="269"/>
      <c r="K154" s="269"/>
      <c r="L154" s="21"/>
      <c r="M154" s="21"/>
      <c r="N154" s="21"/>
      <c r="O154" s="21"/>
      <c r="P154" s="21"/>
    </row>
    <row r="155" spans="1:17" ht="13.5" customHeight="1" x14ac:dyDescent="0.2">
      <c r="B155" s="269"/>
      <c r="C155" s="269"/>
      <c r="D155" s="269"/>
      <c r="E155" s="269"/>
      <c r="F155" s="269"/>
      <c r="G155" s="269"/>
      <c r="H155" s="269"/>
      <c r="I155" s="269"/>
      <c r="J155" s="269"/>
      <c r="K155" s="269"/>
      <c r="L155" s="21"/>
      <c r="M155" s="21"/>
      <c r="N155" s="21"/>
      <c r="O155" s="21"/>
      <c r="P155" s="21"/>
    </row>
    <row r="156" spans="1:17" ht="13.5" customHeight="1" x14ac:dyDescent="0.2">
      <c r="B156" s="269"/>
      <c r="C156" s="269"/>
      <c r="D156" s="269"/>
      <c r="E156" s="269"/>
      <c r="F156" s="269"/>
      <c r="G156" s="269"/>
      <c r="H156" s="269"/>
      <c r="I156" s="269"/>
      <c r="J156" s="269"/>
      <c r="K156" s="269"/>
      <c r="L156"/>
      <c r="M156"/>
      <c r="N156"/>
      <c r="O156"/>
      <c r="P156"/>
      <c r="Q156"/>
    </row>
    <row r="157" spans="1:17" ht="13.5" customHeight="1" x14ac:dyDescent="0.2">
      <c r="B157" s="269"/>
      <c r="C157" s="269"/>
      <c r="D157" s="269"/>
      <c r="E157" s="269"/>
      <c r="F157" s="269"/>
      <c r="G157" s="269"/>
      <c r="H157" s="269"/>
      <c r="I157" s="269"/>
      <c r="J157" s="269"/>
      <c r="K157" s="269"/>
      <c r="L157" s="283"/>
      <c r="M157" s="283"/>
      <c r="N157" s="283"/>
      <c r="O157" s="283"/>
      <c r="P157" s="283"/>
      <c r="Q157"/>
    </row>
    <row r="158" spans="1:17" ht="18.75" customHeight="1" x14ac:dyDescent="0.2">
      <c r="A158" s="275"/>
      <c r="B158" s="269"/>
      <c r="C158" s="269"/>
      <c r="D158" s="269"/>
      <c r="E158" s="269"/>
      <c r="F158" s="269"/>
      <c r="G158" s="269"/>
      <c r="H158" s="269"/>
      <c r="I158" s="269"/>
      <c r="J158" s="269"/>
      <c r="K158" s="269"/>
      <c r="L158"/>
      <c r="M158"/>
      <c r="N158"/>
      <c r="O158"/>
      <c r="P158"/>
      <c r="Q158"/>
    </row>
    <row r="159" spans="1:17" ht="15.75" customHeight="1" x14ac:dyDescent="0.2">
      <c r="B159" s="269"/>
      <c r="C159" s="269"/>
      <c r="D159" s="269"/>
      <c r="E159" s="269"/>
      <c r="F159" s="269"/>
      <c r="G159" s="269"/>
      <c r="H159" s="269"/>
      <c r="I159" s="269"/>
      <c r="J159" s="269"/>
      <c r="K159" s="269"/>
      <c r="L159"/>
      <c r="M159"/>
      <c r="N159"/>
      <c r="O159"/>
      <c r="P159"/>
      <c r="Q159"/>
    </row>
    <row r="160" spans="1:17" ht="15" customHeight="1" x14ac:dyDescent="0.2">
      <c r="B160" s="269"/>
      <c r="C160" s="269"/>
      <c r="D160" s="269"/>
      <c r="E160" s="269"/>
      <c r="F160" s="269"/>
      <c r="G160" s="269"/>
      <c r="H160" s="269"/>
      <c r="I160" s="269"/>
      <c r="J160" s="269"/>
      <c r="K160" s="269"/>
      <c r="L160"/>
      <c r="M160"/>
      <c r="N160"/>
      <c r="O160"/>
      <c r="P160"/>
      <c r="Q160"/>
    </row>
    <row r="161" spans="2:17" ht="15" customHeight="1" x14ac:dyDescent="0.2">
      <c r="B161" s="269"/>
      <c r="C161" s="269"/>
      <c r="D161" s="269"/>
      <c r="E161" s="269"/>
      <c r="F161" s="269"/>
      <c r="G161" s="269"/>
      <c r="H161" s="269"/>
      <c r="I161" s="269"/>
      <c r="J161" s="269"/>
      <c r="K161" s="269"/>
      <c r="L161"/>
      <c r="M161"/>
      <c r="N161"/>
      <c r="O161"/>
      <c r="P161"/>
      <c r="Q161"/>
    </row>
    <row r="162" spans="2:17" ht="15" customHeight="1" x14ac:dyDescent="0.2">
      <c r="B162" s="269"/>
      <c r="C162" s="269"/>
      <c r="D162" s="269"/>
      <c r="E162" s="269"/>
      <c r="F162" s="269"/>
      <c r="G162" s="269"/>
      <c r="H162" s="269"/>
      <c r="I162" s="269"/>
      <c r="J162" s="269"/>
      <c r="K162" s="269"/>
      <c r="L162"/>
      <c r="M162"/>
      <c r="N162"/>
      <c r="O162"/>
      <c r="P162"/>
      <c r="Q162"/>
    </row>
    <row r="163" spans="2:17" ht="15" customHeight="1" x14ac:dyDescent="0.2">
      <c r="B163" s="269"/>
      <c r="C163" s="269"/>
      <c r="D163" s="269"/>
      <c r="E163" s="269"/>
      <c r="F163" s="269"/>
      <c r="G163" s="269"/>
      <c r="H163" s="269"/>
      <c r="I163" s="269"/>
      <c r="J163" s="269"/>
      <c r="K163" s="269"/>
    </row>
    <row r="164" spans="2:17" ht="111" customHeight="1" x14ac:dyDescent="0.2">
      <c r="B164" s="269"/>
      <c r="C164" s="269"/>
      <c r="D164" s="269"/>
      <c r="E164" s="269"/>
      <c r="F164" s="269"/>
      <c r="G164" s="269"/>
      <c r="H164" s="269"/>
      <c r="I164" s="269"/>
      <c r="J164" s="269"/>
      <c r="K164" s="269"/>
    </row>
    <row r="165" spans="2:17" ht="15" customHeight="1" x14ac:dyDescent="0.2">
      <c r="B165" s="269"/>
      <c r="C165" s="269"/>
      <c r="D165" s="269"/>
      <c r="E165" s="269"/>
      <c r="F165" s="269"/>
      <c r="G165" s="269"/>
      <c r="H165" s="269"/>
      <c r="I165" s="269"/>
      <c r="J165" s="269"/>
      <c r="K165" s="269"/>
    </row>
  </sheetData>
  <sheetProtection algorithmName="SHA-512" hashValue="4Ekef1rcAYC5q1FBBXSO2pI6MCgoVSdYTZPCnySzxJbpSq63F6lae2z3nUcXyBmBS3JW7F9j+gB+6FzCSawaWA==" saltValue="fTqymObmcH98T+uIT8gc/Q==" spinCount="100000" sheet="1" selectLockedCells="1"/>
  <printOptions horizontalCentered="1"/>
  <pageMargins left="0.7" right="0.7" top="0.75" bottom="0.75" header="0.3" footer="0.3"/>
  <pageSetup scale="63" fitToHeight="4" orientation="portrait" r:id="rId1"/>
  <headerFooter alignWithMargins="0">
    <oddFooter>&amp;LSouthwestern Public Service Company&amp;CPage &amp;P of &amp;N&amp;RForm &amp;A</oddFooter>
  </headerFooter>
  <rowBreaks count="1" manualBreakCount="1">
    <brk id="113" max="7" man="1"/>
  </rowBreaks>
  <tableParts count="7">
    <tablePart r:id="rId2"/>
    <tablePart r:id="rId3"/>
    <tablePart r:id="rId4"/>
    <tablePart r:id="rId5"/>
    <tablePart r:id="rId6"/>
    <tablePart r:id="rId7"/>
    <tablePart r:id="rId8"/>
  </tableParts>
  <extLst>
    <ext xmlns:x14="http://schemas.microsoft.com/office/spreadsheetml/2009/9/main" uri="{78C0D931-6437-407d-A8EE-F0AAD7539E65}">
      <x14:conditionalFormattings>
        <x14:conditionalFormatting xmlns:xm="http://schemas.microsoft.com/office/excel/2006/main">
          <x14:cfRule type="expression" priority="4" id="{746EB019-7B10-43A3-93E1-27A6202F6A31}">
            <xm:f>IF('3. Project Information'!$C$24="Battery Energy Storage", TRUE, FALSE)</xm:f>
            <x14:dxf>
              <fill>
                <patternFill>
                  <bgColor theme="0" tint="-0.34998626667073579"/>
                </patternFill>
              </fill>
            </x14:dxf>
          </x14:cfRule>
          <xm:sqref>C10:C11</xm:sqref>
        </x14:conditionalFormatting>
        <x14:conditionalFormatting xmlns:xm="http://schemas.microsoft.com/office/excel/2006/main">
          <x14:cfRule type="expression" priority="2" id="{AFA0E60A-4E9F-422B-ACEF-A68E5340536E}">
            <xm:f>IF(OR('3. Project Information'!$C$24="Thermal", '3. Project Information'!$C$24="Other"),FALSE,TRUE)</xm:f>
            <x14:dxf>
              <fill>
                <patternFill>
                  <bgColor theme="0" tint="-0.34998626667073579"/>
                </patternFill>
              </fill>
            </x14:dxf>
          </x14:cfRule>
          <xm:sqref>C12</xm:sqref>
        </x14:conditionalFormatting>
        <x14:conditionalFormatting xmlns:xm="http://schemas.microsoft.com/office/excel/2006/main">
          <x14:cfRule type="expression" priority="5" id="{30B15032-2C9B-4D8D-AA47-EB6E0274D8BE}">
            <xm:f>'3. Project Information'!$C$8="PPA / ESA"</xm:f>
            <x14:dxf>
              <font>
                <color theme="0" tint="-0.34998626667073579"/>
              </font>
              <fill>
                <patternFill>
                  <bgColor theme="0" tint="-0.34998626667073579"/>
                </patternFill>
              </fill>
            </x14:dxf>
          </x14:cfRule>
          <xm:sqref>C4:D7 B15:J22 L15:T64 B23:G23 I23:J23 B24:J64 C69:I108 M69:S108</xm:sqref>
        </x14:conditionalFormatting>
        <x14:conditionalFormatting xmlns:xm="http://schemas.microsoft.com/office/excel/2006/main">
          <x14:cfRule type="expression" priority="8" id="{7CB74F69-5AF6-4F75-A577-5054656AAB92}">
            <xm:f>'3. Project Information'!$C$8="PPA / ESA"</xm:f>
            <x14:dxf>
              <font>
                <color theme="0" tint="-0.34998626667073579"/>
              </font>
              <fill>
                <patternFill>
                  <bgColor theme="0" tint="-0.34998626667073579"/>
                </patternFill>
              </fill>
            </x14:dxf>
          </x14:cfRule>
          <xm:sqref>C10:D12</xm:sqref>
        </x14:conditionalFormatting>
        <x14:conditionalFormatting xmlns:xm="http://schemas.microsoft.com/office/excel/2006/main">
          <x14:cfRule type="expression" priority="7" id="{85BE6EF9-4593-4002-AE94-6A8D3433EE6D}">
            <xm:f>IF(ISBLANK('3. Project Information'!$C$37),TRUE,FALSE)</xm:f>
            <x14:dxf>
              <fill>
                <patternFill>
                  <bgColor theme="0" tint="-0.34998626667073579"/>
                </patternFill>
              </fill>
            </x14:dxf>
          </x14:cfRule>
          <xm:sqref>D5 D7 D10:D12 M69:S108</xm:sqref>
        </x14:conditionalFormatting>
        <x14:conditionalFormatting xmlns:xm="http://schemas.microsoft.com/office/excel/2006/main">
          <x14:cfRule type="expression" priority="3" id="{21F899EF-B54E-43B6-9A83-929BD9D8B91C}">
            <xm:f>IF('3. Project Information'!$C$37="Battery Energy Storage", TRUE, FALSE)</xm:f>
            <x14:dxf>
              <fill>
                <patternFill>
                  <bgColor theme="0" tint="-0.34998626667073579"/>
                </patternFill>
              </fill>
            </x14:dxf>
          </x14:cfRule>
          <xm:sqref>D10:D11</xm:sqref>
        </x14:conditionalFormatting>
        <x14:conditionalFormatting xmlns:xm="http://schemas.microsoft.com/office/excel/2006/main">
          <x14:cfRule type="expression" priority="1" id="{26860F2A-B61E-497D-9B2D-D70B0EB3B4AA}">
            <xm:f>IF(OR('3. Project Information'!$C$37="Thermal", '3. Project Information'!$C$37="Other"),FALSE,TRUE)</xm:f>
            <x14:dxf>
              <fill>
                <patternFill>
                  <bgColor theme="0" tint="-0.34998626667073579"/>
                </patternFill>
              </fill>
            </x14:dxf>
          </x14:cfRule>
          <xm:sqref>D12</xm:sqref>
        </x14:conditionalFormatting>
        <x14:conditionalFormatting xmlns:xm="http://schemas.microsoft.com/office/excel/2006/main">
          <x14:cfRule type="expression" priority="113" id="{7B5A5DFF-2709-4188-BE31-C3D6C9B87ED3}">
            <xm:f>IF(OR('3. Project Information'!$C$24="Thermal",'3. Project Information'!$C$24="Other"),FALSE,TRUE)</xm:f>
            <x14:dxf>
              <font>
                <color theme="0" tint="-0.34998626667073579"/>
              </font>
              <fill>
                <patternFill>
                  <bgColor theme="0" tint="-0.34998626667073579"/>
                </patternFill>
              </fill>
            </x14:dxf>
          </x14:cfRule>
          <xm:sqref>F15:F64 F69:F108</xm:sqref>
        </x14:conditionalFormatting>
        <x14:conditionalFormatting xmlns:xm="http://schemas.microsoft.com/office/excel/2006/main">
          <x14:cfRule type="expression" priority="59" id="{DC8ED7E3-F44D-4CF9-B6C5-9E312989FD68}">
            <xm:f>'3. Project Information'!$C$8="PPA / ESA"</xm:f>
            <x14:dxf>
              <font>
                <color theme="0" tint="-0.34998626667073579"/>
              </font>
              <fill>
                <patternFill>
                  <bgColor theme="0" tint="-0.34998626667073579"/>
                </patternFill>
              </fill>
            </x14:dxf>
          </x14:cfRule>
          <xm:sqref>G4:G6</xm:sqref>
        </x14:conditionalFormatting>
        <x14:conditionalFormatting xmlns:xm="http://schemas.microsoft.com/office/excel/2006/main">
          <x14:cfRule type="expression" priority="12" id="{36D2D905-2D26-4CA9-983C-412BD8CD913D}">
            <xm:f>IF(ISBLANK('3. Project Information'!$C$37),TRUE,FALSE)</xm:f>
            <x14:dxf>
              <fill>
                <patternFill>
                  <bgColor theme="0" tint="-0.34998626667073579"/>
                </patternFill>
              </fill>
            </x14:dxf>
          </x14:cfRule>
          <xm:sqref>L15:T64</xm:sqref>
        </x14:conditionalFormatting>
        <x14:conditionalFormatting xmlns:xm="http://schemas.microsoft.com/office/excel/2006/main">
          <x14:cfRule type="expression" priority="11" id="{3391E945-D664-4B3C-A14C-9FBC1D517A9A}">
            <xm:f>IF(OR('3. Project Information'!$C$37="Thermal",'3. Project Information'!$C$37="Other"),FALSE,TRUE)</xm:f>
            <x14:dxf>
              <font>
                <color theme="0" tint="-0.34998626667073579"/>
              </font>
              <fill>
                <patternFill>
                  <bgColor theme="0" tint="-0.34998626667073579"/>
                </patternFill>
              </fill>
            </x14:dxf>
          </x14:cfRule>
          <xm:sqref>P15:P64 P69:P108</xm:sqref>
        </x14:conditionalFormatting>
      </x14:conditionalFormattings>
    </ext>
    <ext xmlns:x14="http://schemas.microsoft.com/office/spreadsheetml/2009/9/main" uri="{CCE6A557-97BC-4b89-ADB6-D9C93CAAB3DF}">
      <x14:dataValidations xmlns:xm="http://schemas.microsoft.com/office/excel/2006/main" count="7">
        <x14:dataValidation type="decimal" allowBlank="1" showInputMessage="1" showErrorMessage="1" error="Enter a positive value only." xr:uid="{B55D2D46-1312-4079-BE60-ADBF379E10F1}">
          <x14:formula1>
            <xm:f>'Input Ranges'!$I$3</xm:f>
          </x14:formula1>
          <x14:formula2>
            <xm:f>'Input Ranges'!$J$3</xm:f>
          </x14:formula2>
          <xm:sqref>C69:I108 C15:I22 M15:S64 I23 C24:I64 C23:G23 N69:S108 M69:M104 M106:M108 M105</xm:sqref>
        </x14:dataValidation>
        <x14:dataValidation type="decimal" allowBlank="1" showInputMessage="1" showErrorMessage="1" xr:uid="{DA075BBD-8523-4B8F-9AB3-404CBF69D6AB}">
          <x14:formula1>
            <xm:f>'Input Ranges'!$I$4</xm:f>
          </x14:formula1>
          <x14:formula2>
            <xm:f>'Input Ranges'!$J$4</xm:f>
          </x14:formula2>
          <xm:sqref>C11:D11</xm:sqref>
        </x14:dataValidation>
        <x14:dataValidation type="decimal" allowBlank="1" showInputMessage="1" showErrorMessage="1" xr:uid="{660DBC5C-083B-4E16-B399-9BC612B608D5}">
          <x14:formula1>
            <xm:f>'Input Ranges'!$I$3</xm:f>
          </x14:formula1>
          <x14:formula2>
            <xm:f>'Input Ranges'!$J$3</xm:f>
          </x14:formula2>
          <xm:sqref>C4:D5</xm:sqref>
        </x14:dataValidation>
        <x14:dataValidation type="decimal" allowBlank="1" showInputMessage="1" showErrorMessage="1" xr:uid="{6716EC42-AFCC-6642-8D8C-314DB546FADA}">
          <x14:formula1>
            <xm:f>'Input Ranges'!I3</xm:f>
          </x14:formula1>
          <x14:formula2>
            <xm:f>'Input Ranges'!J3</xm:f>
          </x14:formula2>
          <xm:sqref>C10</xm:sqref>
        </x14:dataValidation>
        <x14:dataValidation type="decimal" allowBlank="1" showInputMessage="1" showErrorMessage="1" xr:uid="{131B878D-4991-6143-A5E5-6F8990BC02E0}">
          <x14:formula1>
            <xm:f>'Input Ranges'!I3</xm:f>
          </x14:formula1>
          <x14:formula2>
            <xm:f>'Input Ranges'!J3</xm:f>
          </x14:formula2>
          <xm:sqref>C12</xm:sqref>
        </x14:dataValidation>
        <x14:dataValidation type="decimal" allowBlank="1" showInputMessage="1" showErrorMessage="1" xr:uid="{9F4D89D0-2AF4-8F4E-9484-925D693DEA0A}">
          <x14:formula1>
            <xm:f>'Input Ranges'!I3</xm:f>
          </x14:formula1>
          <x14:formula2>
            <xm:f>'Input Ranges'!J3</xm:f>
          </x14:formula2>
          <xm:sqref>D12</xm:sqref>
        </x14:dataValidation>
        <x14:dataValidation type="decimal" allowBlank="1" showInputMessage="1" showErrorMessage="1" xr:uid="{5AC32C86-5F60-F54E-9C96-EF55CF031412}">
          <x14:formula1>
            <xm:f>'Input Ranges'!I3</xm:f>
          </x14:formula1>
          <x14:formula2>
            <xm:f>'Input Ranges'!J3</xm:f>
          </x14:formula2>
          <xm:sqref>D10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5D09A-ED60-3043-B8A4-B3A58B0E4531}">
  <sheetPr codeName="Sheet17">
    <tabColor theme="0" tint="-0.14999847407452621"/>
  </sheetPr>
  <dimension ref="A1:K48"/>
  <sheetViews>
    <sheetView showGridLines="0" workbookViewId="0">
      <selection activeCell="B12" sqref="B12"/>
    </sheetView>
  </sheetViews>
  <sheetFormatPr baseColWidth="10" defaultColWidth="11" defaultRowHeight="12" x14ac:dyDescent="0.15"/>
  <cols>
    <col min="1" max="1" width="50" style="14" customWidth="1"/>
    <col min="2" max="2" width="64" style="14" customWidth="1"/>
    <col min="3" max="3" width="45.19921875" style="14" customWidth="1"/>
    <col min="4" max="4" width="39.796875" style="14" customWidth="1"/>
    <col min="5" max="5" width="51.19921875" style="14" customWidth="1"/>
    <col min="6" max="6" width="17.19921875" style="14" customWidth="1"/>
    <col min="7" max="7" width="35" style="14" customWidth="1"/>
    <col min="8" max="8" width="22.3984375" style="14" customWidth="1"/>
    <col min="9" max="9" width="11" style="14"/>
    <col min="10" max="10" width="14.796875" style="14" bestFit="1" customWidth="1"/>
    <col min="11" max="16384" width="11" style="14"/>
  </cols>
  <sheetData>
    <row r="1" spans="1:11" ht="24" x14ac:dyDescent="0.15">
      <c r="A1" s="18" t="s">
        <v>33</v>
      </c>
      <c r="B1" s="18"/>
      <c r="C1" s="18"/>
      <c r="D1" s="18"/>
      <c r="E1" s="18"/>
      <c r="F1" s="18"/>
      <c r="G1" s="18"/>
      <c r="H1" s="18"/>
      <c r="I1" s="18"/>
      <c r="J1" s="18"/>
      <c r="K1" s="18"/>
    </row>
    <row r="2" spans="1:11" ht="15" x14ac:dyDescent="0.2">
      <c r="D2" s="16"/>
      <c r="E2" s="16"/>
      <c r="F2" s="16"/>
      <c r="G2" s="16"/>
      <c r="H2" s="16"/>
      <c r="I2" s="16" t="s">
        <v>140</v>
      </c>
      <c r="J2" s="16" t="s">
        <v>141</v>
      </c>
      <c r="K2" s="16"/>
    </row>
    <row r="3" spans="1:11" ht="19" x14ac:dyDescent="0.25">
      <c r="A3" s="15" t="s">
        <v>142</v>
      </c>
      <c r="B3" s="15"/>
      <c r="D3" s="15" t="s">
        <v>143</v>
      </c>
      <c r="E3" s="15" t="s">
        <v>144</v>
      </c>
      <c r="F3" s="15" t="s">
        <v>145</v>
      </c>
      <c r="G3" s="15"/>
      <c r="H3" s="26" t="s">
        <v>146</v>
      </c>
      <c r="I3" s="16">
        <v>0</v>
      </c>
      <c r="J3" s="16">
        <v>10000000000000</v>
      </c>
      <c r="K3" s="16"/>
    </row>
    <row r="4" spans="1:11" ht="19" x14ac:dyDescent="0.25">
      <c r="A4" s="17" t="s">
        <v>147</v>
      </c>
      <c r="B4" s="17"/>
      <c r="D4" s="17" t="s">
        <v>148</v>
      </c>
      <c r="E4" s="27">
        <v>1</v>
      </c>
      <c r="F4" s="17" t="s">
        <v>149</v>
      </c>
      <c r="G4" s="17"/>
      <c r="H4" s="26" t="s">
        <v>150</v>
      </c>
      <c r="I4" s="25">
        <v>0</v>
      </c>
      <c r="J4" s="25">
        <v>1</v>
      </c>
      <c r="K4" s="16"/>
    </row>
    <row r="5" spans="1:11" ht="19" x14ac:dyDescent="0.25">
      <c r="A5" s="17" t="s">
        <v>151</v>
      </c>
      <c r="B5" s="17"/>
      <c r="D5" s="17" t="s">
        <v>152</v>
      </c>
      <c r="E5" s="27">
        <v>2</v>
      </c>
      <c r="F5" s="17" t="s">
        <v>153</v>
      </c>
      <c r="G5" s="17"/>
      <c r="H5" s="26" t="s">
        <v>154</v>
      </c>
      <c r="I5" s="16">
        <v>0</v>
      </c>
      <c r="J5" s="16">
        <v>100</v>
      </c>
      <c r="K5" s="16"/>
    </row>
    <row r="6" spans="1:11" ht="19" x14ac:dyDescent="0.25">
      <c r="A6" s="17" t="s">
        <v>155</v>
      </c>
      <c r="B6" s="15" t="s">
        <v>156</v>
      </c>
      <c r="D6" s="17" t="s">
        <v>157</v>
      </c>
      <c r="E6" s="27">
        <v>3</v>
      </c>
      <c r="F6" s="17" t="s">
        <v>158</v>
      </c>
      <c r="G6" s="17"/>
      <c r="H6" s="26" t="s">
        <v>159</v>
      </c>
      <c r="I6" s="16">
        <v>-1000</v>
      </c>
      <c r="J6" s="16">
        <v>1000</v>
      </c>
      <c r="K6" s="16"/>
    </row>
    <row r="7" spans="1:11" ht="19" x14ac:dyDescent="0.25">
      <c r="A7" s="17" t="s">
        <v>160</v>
      </c>
      <c r="B7" s="17" t="s">
        <v>161</v>
      </c>
      <c r="C7" s="17"/>
      <c r="D7" s="17" t="s">
        <v>162</v>
      </c>
      <c r="E7" s="27">
        <v>4</v>
      </c>
      <c r="F7" s="17" t="s">
        <v>163</v>
      </c>
      <c r="G7" s="17"/>
      <c r="H7" s="26" t="s">
        <v>164</v>
      </c>
      <c r="I7" s="16">
        <v>0</v>
      </c>
      <c r="J7" s="16">
        <v>365</v>
      </c>
      <c r="K7" s="16"/>
    </row>
    <row r="8" spans="1:11" ht="19" x14ac:dyDescent="0.25">
      <c r="A8" s="17" t="s">
        <v>165</v>
      </c>
      <c r="B8" s="17" t="s">
        <v>166</v>
      </c>
      <c r="C8" s="15" t="s">
        <v>167</v>
      </c>
      <c r="D8" s="16"/>
      <c r="E8" s="27">
        <v>5</v>
      </c>
      <c r="F8" s="16"/>
      <c r="G8" s="17"/>
      <c r="H8" s="26" t="s">
        <v>619</v>
      </c>
      <c r="I8" s="36">
        <v>-10000000000000</v>
      </c>
      <c r="J8" s="16">
        <v>10000000000000</v>
      </c>
      <c r="K8" s="16"/>
    </row>
    <row r="9" spans="1:11" ht="19" x14ac:dyDescent="0.25">
      <c r="B9" s="17" t="s">
        <v>168</v>
      </c>
      <c r="C9" s="17" t="s">
        <v>104</v>
      </c>
      <c r="D9" s="15" t="s">
        <v>169</v>
      </c>
      <c r="E9" s="17"/>
      <c r="F9" s="16"/>
      <c r="G9" s="16"/>
      <c r="H9" s="16"/>
      <c r="I9" s="16"/>
      <c r="J9" s="16"/>
      <c r="K9" s="16"/>
    </row>
    <row r="10" spans="1:11" ht="19" x14ac:dyDescent="0.25">
      <c r="A10" s="15" t="s">
        <v>170</v>
      </c>
      <c r="B10" s="17" t="s">
        <v>171</v>
      </c>
      <c r="C10" s="17" t="s">
        <v>172</v>
      </c>
      <c r="D10" s="17" t="s">
        <v>173</v>
      </c>
      <c r="E10" s="15" t="s">
        <v>174</v>
      </c>
      <c r="F10" s="15" t="s">
        <v>175</v>
      </c>
      <c r="G10" s="34"/>
      <c r="H10" s="16"/>
      <c r="I10" s="16"/>
      <c r="J10" s="16"/>
      <c r="K10" s="16"/>
    </row>
    <row r="11" spans="1:11" ht="19" x14ac:dyDescent="0.25">
      <c r="A11" s="27">
        <v>1</v>
      </c>
      <c r="B11" s="27"/>
      <c r="C11" s="17" t="s">
        <v>176</v>
      </c>
      <c r="D11" s="17" t="s">
        <v>177</v>
      </c>
      <c r="E11" s="17" t="s">
        <v>178</v>
      </c>
      <c r="F11" s="16" t="s">
        <v>179</v>
      </c>
      <c r="G11" s="34"/>
      <c r="H11" s="16"/>
      <c r="I11" s="16"/>
      <c r="J11" s="16"/>
      <c r="K11" s="16"/>
    </row>
    <row r="12" spans="1:11" ht="19" x14ac:dyDescent="0.25">
      <c r="A12" s="27">
        <v>2</v>
      </c>
      <c r="B12" s="27"/>
      <c r="C12" s="17"/>
      <c r="D12" s="17" t="s">
        <v>180</v>
      </c>
      <c r="E12" s="17" t="s">
        <v>181</v>
      </c>
      <c r="F12" s="16" t="s">
        <v>182</v>
      </c>
      <c r="G12" s="34"/>
      <c r="H12" s="328" t="s">
        <v>666</v>
      </c>
      <c r="I12" s="15" t="s">
        <v>705</v>
      </c>
      <c r="J12" s="16"/>
      <c r="K12" s="16"/>
    </row>
    <row r="13" spans="1:11" ht="19" x14ac:dyDescent="0.25">
      <c r="A13" s="27">
        <v>3</v>
      </c>
      <c r="B13" s="27"/>
      <c r="C13" s="15"/>
      <c r="D13" s="17" t="s">
        <v>183</v>
      </c>
      <c r="E13" s="17" t="s">
        <v>184</v>
      </c>
      <c r="F13" s="16" t="s">
        <v>185</v>
      </c>
      <c r="G13" s="34"/>
      <c r="H13" s="16" t="s">
        <v>451</v>
      </c>
      <c r="I13" s="16" t="s">
        <v>706</v>
      </c>
      <c r="J13" s="16"/>
      <c r="K13" s="16"/>
    </row>
    <row r="14" spans="1:11" ht="19" x14ac:dyDescent="0.25">
      <c r="C14" s="17"/>
      <c r="D14" s="16"/>
      <c r="E14" s="17"/>
      <c r="F14" s="16" t="s">
        <v>186</v>
      </c>
      <c r="G14" s="34"/>
      <c r="H14" s="16" t="s">
        <v>667</v>
      </c>
      <c r="I14" s="16" t="s">
        <v>707</v>
      </c>
      <c r="J14" s="16"/>
      <c r="K14" s="16"/>
    </row>
    <row r="15" spans="1:11" ht="19" x14ac:dyDescent="0.25">
      <c r="A15" s="15" t="s">
        <v>187</v>
      </c>
      <c r="B15" s="15" t="s">
        <v>188</v>
      </c>
      <c r="C15" s="17"/>
      <c r="D15" s="16"/>
      <c r="E15" s="17"/>
      <c r="F15" s="16"/>
      <c r="G15" s="16"/>
      <c r="H15" s="16" t="s">
        <v>668</v>
      </c>
      <c r="I15" s="16"/>
      <c r="J15" s="16"/>
      <c r="K15" s="16"/>
    </row>
    <row r="16" spans="1:11" ht="19" x14ac:dyDescent="0.25">
      <c r="A16" s="17" t="s">
        <v>189</v>
      </c>
      <c r="B16" s="17" t="s">
        <v>17</v>
      </c>
      <c r="C16" s="17"/>
      <c r="D16" s="16"/>
      <c r="E16" s="16"/>
      <c r="F16" s="16"/>
      <c r="G16" s="16"/>
      <c r="H16" s="16"/>
      <c r="I16" s="16"/>
      <c r="J16" s="16"/>
      <c r="K16" s="16"/>
    </row>
    <row r="17" spans="1:11" ht="19" x14ac:dyDescent="0.25">
      <c r="A17" s="17" t="s">
        <v>190</v>
      </c>
      <c r="B17" s="17" t="s">
        <v>15</v>
      </c>
      <c r="C17" s="15" t="s">
        <v>191</v>
      </c>
      <c r="D17" s="16"/>
      <c r="E17" s="16"/>
      <c r="F17" s="16"/>
      <c r="G17" s="16"/>
      <c r="H17" s="16"/>
      <c r="I17" s="16"/>
      <c r="J17" s="16"/>
      <c r="K17" s="16"/>
    </row>
    <row r="18" spans="1:11" ht="19" x14ac:dyDescent="0.25">
      <c r="A18" s="17" t="s">
        <v>192</v>
      </c>
      <c r="B18" s="17" t="s">
        <v>19</v>
      </c>
      <c r="C18" s="17" t="s">
        <v>193</v>
      </c>
      <c r="D18" s="15" t="s">
        <v>194</v>
      </c>
      <c r="E18" s="16"/>
      <c r="F18" s="16"/>
      <c r="G18" s="16"/>
      <c r="H18" s="16"/>
      <c r="I18" s="16"/>
      <c r="J18" s="16"/>
      <c r="K18" s="16"/>
    </row>
    <row r="19" spans="1:11" ht="19" x14ac:dyDescent="0.25">
      <c r="A19" s="17" t="s">
        <v>195</v>
      </c>
      <c r="B19" s="17" t="s">
        <v>13</v>
      </c>
      <c r="C19" s="17" t="s">
        <v>196</v>
      </c>
      <c r="D19" s="17" t="s">
        <v>190</v>
      </c>
      <c r="E19" s="16"/>
      <c r="F19" s="16"/>
      <c r="G19" s="16"/>
      <c r="H19" s="16"/>
      <c r="I19" s="16"/>
      <c r="J19" s="16"/>
      <c r="K19" s="16"/>
    </row>
    <row r="20" spans="1:11" ht="19" x14ac:dyDescent="0.25">
      <c r="A20" s="17" t="s">
        <v>162</v>
      </c>
      <c r="B20" s="17" t="s">
        <v>197</v>
      </c>
      <c r="C20" s="17" t="s">
        <v>198</v>
      </c>
      <c r="D20" s="17" t="s">
        <v>189</v>
      </c>
      <c r="E20" s="15" t="s">
        <v>199</v>
      </c>
      <c r="F20" s="16"/>
      <c r="G20" s="16"/>
      <c r="H20" s="16"/>
      <c r="I20" s="16"/>
      <c r="J20" s="16"/>
      <c r="K20" s="16"/>
    </row>
    <row r="21" spans="1:11" ht="19" x14ac:dyDescent="0.25">
      <c r="A21" s="17"/>
      <c r="B21" s="17"/>
      <c r="C21" s="17"/>
      <c r="D21" s="17" t="s">
        <v>200</v>
      </c>
      <c r="E21" s="17" t="s">
        <v>201</v>
      </c>
      <c r="F21" s="17" t="s">
        <v>202</v>
      </c>
      <c r="G21" s="16"/>
      <c r="H21" s="16"/>
      <c r="I21" s="16"/>
      <c r="J21" s="16"/>
      <c r="K21" s="16"/>
    </row>
    <row r="22" spans="1:11" ht="19" x14ac:dyDescent="0.25">
      <c r="A22" s="15" t="s">
        <v>203</v>
      </c>
      <c r="B22" s="15" t="s">
        <v>204</v>
      </c>
      <c r="C22" s="15" t="s">
        <v>205</v>
      </c>
      <c r="D22" s="17" t="s">
        <v>206</v>
      </c>
      <c r="E22" s="17" t="s">
        <v>207</v>
      </c>
      <c r="F22" s="17" t="s">
        <v>208</v>
      </c>
      <c r="G22" s="16"/>
      <c r="H22" s="16"/>
      <c r="I22" s="16"/>
      <c r="J22" s="16"/>
      <c r="K22" s="16"/>
    </row>
    <row r="23" spans="1:11" ht="19" x14ac:dyDescent="0.25">
      <c r="A23" s="17" t="s">
        <v>209</v>
      </c>
      <c r="B23" s="17" t="s">
        <v>29</v>
      </c>
      <c r="C23" s="17" t="s">
        <v>210</v>
      </c>
      <c r="D23" s="17" t="s">
        <v>211</v>
      </c>
      <c r="E23" s="16"/>
      <c r="F23" s="16"/>
      <c r="G23" s="16"/>
      <c r="H23" s="16"/>
      <c r="I23" s="16"/>
      <c r="J23" s="16"/>
      <c r="K23" s="16"/>
    </row>
    <row r="24" spans="1:11" ht="19" x14ac:dyDescent="0.25">
      <c r="A24" s="17" t="s">
        <v>212</v>
      </c>
      <c r="B24" s="17" t="s">
        <v>31</v>
      </c>
      <c r="C24" s="17" t="s">
        <v>213</v>
      </c>
      <c r="D24" s="17" t="s">
        <v>214</v>
      </c>
      <c r="E24" s="16"/>
      <c r="F24" s="16"/>
      <c r="G24" s="16"/>
      <c r="H24" s="16"/>
      <c r="I24" s="16"/>
      <c r="J24" s="16"/>
      <c r="K24" s="16"/>
    </row>
    <row r="25" spans="1:11" ht="19" x14ac:dyDescent="0.25">
      <c r="A25" s="17" t="s">
        <v>215</v>
      </c>
      <c r="B25" s="17" t="s">
        <v>216</v>
      </c>
      <c r="D25" s="17" t="s">
        <v>217</v>
      </c>
      <c r="E25" s="16"/>
      <c r="F25" s="16"/>
      <c r="G25" s="16"/>
      <c r="H25" s="16"/>
      <c r="I25" s="16"/>
      <c r="J25" s="16"/>
      <c r="K25" s="16"/>
    </row>
    <row r="26" spans="1:11" ht="19" x14ac:dyDescent="0.25">
      <c r="A26" s="17"/>
      <c r="B26" s="17"/>
      <c r="C26" s="15" t="s">
        <v>218</v>
      </c>
      <c r="D26" s="17" t="s">
        <v>162</v>
      </c>
      <c r="E26" s="15" t="s">
        <v>219</v>
      </c>
      <c r="F26" s="16"/>
      <c r="G26" s="16"/>
      <c r="H26" s="16"/>
      <c r="I26" s="16"/>
      <c r="J26" s="16"/>
      <c r="K26" s="16"/>
    </row>
    <row r="27" spans="1:11" ht="19" x14ac:dyDescent="0.25">
      <c r="A27" s="17"/>
      <c r="B27" s="17"/>
      <c r="C27" s="17" t="s">
        <v>220</v>
      </c>
      <c r="D27" s="16"/>
      <c r="E27" s="16" t="s">
        <v>221</v>
      </c>
      <c r="F27" s="16"/>
      <c r="G27" s="16"/>
      <c r="H27" s="16"/>
      <c r="I27" s="16"/>
      <c r="J27" s="16"/>
      <c r="K27" s="16"/>
    </row>
    <row r="28" spans="1:11" ht="19" x14ac:dyDescent="0.25">
      <c r="A28" s="17"/>
      <c r="B28" s="17"/>
      <c r="C28" s="17" t="s">
        <v>222</v>
      </c>
      <c r="D28" s="15"/>
      <c r="E28" s="16" t="s">
        <v>223</v>
      </c>
      <c r="F28" s="16"/>
      <c r="G28" s="16"/>
      <c r="H28" s="16"/>
      <c r="I28" s="16"/>
      <c r="J28" s="16"/>
      <c r="K28" s="16"/>
    </row>
    <row r="29" spans="1:11" ht="19" x14ac:dyDescent="0.25">
      <c r="A29" s="15" t="s">
        <v>224</v>
      </c>
      <c r="B29" s="15" t="s">
        <v>225</v>
      </c>
      <c r="C29" s="17" t="s">
        <v>692</v>
      </c>
      <c r="D29" s="17"/>
      <c r="E29" s="17" t="s">
        <v>226</v>
      </c>
      <c r="F29" s="17"/>
      <c r="G29" s="17"/>
      <c r="H29" s="17"/>
      <c r="I29" s="17"/>
      <c r="J29" s="17"/>
      <c r="K29" s="17"/>
    </row>
    <row r="30" spans="1:11" ht="19" x14ac:dyDescent="0.25">
      <c r="A30" s="17" t="s">
        <v>227</v>
      </c>
      <c r="B30" s="17" t="s">
        <v>228</v>
      </c>
      <c r="C30" s="17" t="s">
        <v>209</v>
      </c>
      <c r="D30" s="16"/>
      <c r="E30" s="16" t="s">
        <v>229</v>
      </c>
      <c r="F30" s="16"/>
      <c r="G30" s="16"/>
      <c r="H30" s="16"/>
      <c r="I30" s="16"/>
      <c r="J30" s="16"/>
      <c r="K30" s="16"/>
    </row>
    <row r="31" spans="1:11" ht="19" x14ac:dyDescent="0.25">
      <c r="A31" s="17" t="s">
        <v>230</v>
      </c>
      <c r="B31" s="17" t="s">
        <v>231</v>
      </c>
      <c r="C31" s="17" t="s">
        <v>215</v>
      </c>
      <c r="D31" s="17" t="s">
        <v>232</v>
      </c>
      <c r="E31" s="16" t="s">
        <v>233</v>
      </c>
      <c r="F31" s="16"/>
      <c r="G31" s="16"/>
      <c r="H31" s="16"/>
      <c r="I31" s="16"/>
      <c r="J31" s="16"/>
      <c r="K31" s="16"/>
    </row>
    <row r="32" spans="1:11" ht="19" x14ac:dyDescent="0.25">
      <c r="B32" s="17" t="s">
        <v>230</v>
      </c>
      <c r="D32" s="17" t="s">
        <v>234</v>
      </c>
      <c r="E32" s="16" t="s">
        <v>235</v>
      </c>
      <c r="F32" s="16"/>
      <c r="G32" s="16"/>
      <c r="H32" s="16"/>
      <c r="I32" s="16"/>
      <c r="J32" s="16"/>
      <c r="K32" s="16"/>
    </row>
    <row r="33" spans="1:11" ht="19" x14ac:dyDescent="0.25">
      <c r="A33" s="15" t="s">
        <v>236</v>
      </c>
      <c r="B33" s="17" t="s">
        <v>237</v>
      </c>
      <c r="D33" s="16"/>
      <c r="E33" s="16"/>
      <c r="F33" s="16"/>
      <c r="G33" s="16"/>
      <c r="H33" s="16"/>
      <c r="I33" s="16"/>
      <c r="J33" s="16"/>
      <c r="K33" s="16"/>
    </row>
    <row r="34" spans="1:11" ht="19" x14ac:dyDescent="0.25">
      <c r="A34" s="17" t="s">
        <v>238</v>
      </c>
      <c r="B34" s="17" t="s">
        <v>239</v>
      </c>
      <c r="D34" s="17" t="s">
        <v>240</v>
      </c>
      <c r="E34" s="15" t="s">
        <v>205</v>
      </c>
      <c r="F34" s="16"/>
      <c r="G34" s="16"/>
      <c r="H34" s="16"/>
      <c r="I34" s="16"/>
      <c r="J34" s="16"/>
      <c r="K34" s="16"/>
    </row>
    <row r="35" spans="1:11" ht="19" x14ac:dyDescent="0.25">
      <c r="A35" s="17" t="s">
        <v>241</v>
      </c>
      <c r="B35" s="17" t="s">
        <v>242</v>
      </c>
      <c r="D35" s="17" t="s">
        <v>243</v>
      </c>
      <c r="E35" s="16" t="s">
        <v>210</v>
      </c>
      <c r="F35" s="16"/>
      <c r="G35" s="16"/>
      <c r="H35" s="16"/>
      <c r="I35" s="16"/>
      <c r="J35" s="16"/>
      <c r="K35" s="16"/>
    </row>
    <row r="36" spans="1:11" ht="19" x14ac:dyDescent="0.25">
      <c r="A36" s="17" t="s">
        <v>244</v>
      </c>
      <c r="B36" s="17" t="s">
        <v>162</v>
      </c>
      <c r="D36" s="17" t="s">
        <v>162</v>
      </c>
      <c r="E36" s="16" t="s">
        <v>213</v>
      </c>
      <c r="F36" s="16"/>
      <c r="G36" s="16"/>
      <c r="H36" s="16"/>
      <c r="I36" s="16"/>
      <c r="J36" s="16"/>
      <c r="K36" s="16"/>
    </row>
    <row r="37" spans="1:11" ht="19" x14ac:dyDescent="0.25">
      <c r="A37" s="17" t="s">
        <v>245</v>
      </c>
      <c r="B37" s="15" t="s">
        <v>246</v>
      </c>
      <c r="D37" s="16"/>
      <c r="E37" s="16" t="s">
        <v>235</v>
      </c>
      <c r="F37" s="16"/>
      <c r="G37" s="16"/>
      <c r="H37" s="16"/>
      <c r="I37" s="16"/>
      <c r="J37" s="16"/>
      <c r="K37" s="16"/>
    </row>
    <row r="38" spans="1:11" ht="19" x14ac:dyDescent="0.25">
      <c r="A38" s="17" t="s">
        <v>247</v>
      </c>
      <c r="B38" s="17" t="s">
        <v>248</v>
      </c>
      <c r="D38" s="17" t="s">
        <v>249</v>
      </c>
      <c r="E38" s="16"/>
      <c r="F38" s="16"/>
      <c r="G38" s="16"/>
      <c r="H38" s="16"/>
      <c r="I38" s="16"/>
      <c r="J38" s="16"/>
      <c r="K38" s="16"/>
    </row>
    <row r="39" spans="1:11" ht="19" x14ac:dyDescent="0.25">
      <c r="B39" s="17" t="s">
        <v>250</v>
      </c>
      <c r="D39" s="17" t="s">
        <v>251</v>
      </c>
      <c r="E39" s="15" t="s">
        <v>252</v>
      </c>
      <c r="F39" s="16"/>
      <c r="G39" s="16"/>
      <c r="H39" s="16"/>
      <c r="I39" s="16"/>
      <c r="J39" s="16"/>
      <c r="K39" s="16"/>
    </row>
    <row r="40" spans="1:11" ht="19" x14ac:dyDescent="0.25">
      <c r="A40" s="15" t="s">
        <v>253</v>
      </c>
      <c r="B40" s="17" t="s">
        <v>254</v>
      </c>
      <c r="D40" s="16"/>
      <c r="E40" s="16" t="s">
        <v>255</v>
      </c>
      <c r="F40" s="16"/>
      <c r="G40" s="16"/>
      <c r="H40" s="16"/>
      <c r="I40" s="16"/>
      <c r="J40" s="16"/>
      <c r="K40" s="16"/>
    </row>
    <row r="41" spans="1:11" ht="19" x14ac:dyDescent="0.25">
      <c r="A41" s="17" t="s">
        <v>256</v>
      </c>
      <c r="B41" s="17" t="s">
        <v>257</v>
      </c>
      <c r="D41" s="17" t="s">
        <v>258</v>
      </c>
      <c r="E41" s="16" t="s">
        <v>259</v>
      </c>
      <c r="F41" s="16"/>
      <c r="G41" s="16"/>
      <c r="H41" s="16"/>
      <c r="I41" s="16"/>
      <c r="J41" s="16"/>
      <c r="K41" s="16"/>
    </row>
    <row r="42" spans="1:11" ht="19" x14ac:dyDescent="0.25">
      <c r="A42" s="17" t="s">
        <v>260</v>
      </c>
      <c r="D42" s="17" t="s">
        <v>261</v>
      </c>
      <c r="E42" s="16" t="s">
        <v>262</v>
      </c>
      <c r="F42" s="16"/>
      <c r="G42" s="16"/>
      <c r="H42" s="16"/>
      <c r="I42" s="16"/>
      <c r="J42" s="16"/>
      <c r="K42" s="16"/>
    </row>
    <row r="43" spans="1:11" ht="19" x14ac:dyDescent="0.25">
      <c r="D43" s="17" t="s">
        <v>263</v>
      </c>
      <c r="E43" s="16" t="s">
        <v>235</v>
      </c>
      <c r="F43" s="16"/>
      <c r="G43" s="16"/>
      <c r="H43" s="16"/>
      <c r="I43" s="16"/>
      <c r="J43" s="16"/>
      <c r="K43" s="16"/>
    </row>
    <row r="44" spans="1:11" ht="19" x14ac:dyDescent="0.25">
      <c r="A44" s="15" t="s">
        <v>264</v>
      </c>
      <c r="D44" s="16"/>
      <c r="E44" s="16"/>
      <c r="F44" s="16"/>
      <c r="G44" s="16"/>
      <c r="H44" s="16"/>
      <c r="I44" s="16"/>
      <c r="J44" s="16"/>
      <c r="K44" s="16"/>
    </row>
    <row r="45" spans="1:11" ht="19" x14ac:dyDescent="0.25">
      <c r="A45" s="14" t="s">
        <v>265</v>
      </c>
      <c r="D45" s="17"/>
      <c r="E45" s="15" t="s">
        <v>266</v>
      </c>
      <c r="F45" s="16"/>
      <c r="G45" s="16"/>
      <c r="H45" s="16"/>
      <c r="I45" s="16"/>
      <c r="J45" s="16"/>
      <c r="K45" s="16"/>
    </row>
    <row r="46" spans="1:11" ht="19" x14ac:dyDescent="0.25">
      <c r="A46" s="14" t="s">
        <v>267</v>
      </c>
      <c r="D46" s="17"/>
      <c r="E46" s="16" t="s">
        <v>268</v>
      </c>
      <c r="F46" s="16"/>
      <c r="G46" s="16"/>
      <c r="H46" s="16"/>
      <c r="I46" s="16"/>
      <c r="J46" s="16"/>
      <c r="K46" s="16"/>
    </row>
    <row r="47" spans="1:11" ht="19" x14ac:dyDescent="0.25">
      <c r="A47" s="14" t="s">
        <v>168</v>
      </c>
      <c r="D47" s="17"/>
      <c r="E47" s="16" t="s">
        <v>269</v>
      </c>
      <c r="F47" s="16"/>
      <c r="G47" s="16"/>
      <c r="H47" s="16"/>
      <c r="I47" s="16"/>
      <c r="J47" s="16"/>
      <c r="K47" s="16"/>
    </row>
    <row r="48" spans="1:11" x14ac:dyDescent="0.15">
      <c r="A48" s="14" t="s">
        <v>171</v>
      </c>
    </row>
  </sheetData>
  <sheetProtection algorithmName="SHA-512" hashValue="+jPkawpzOVIpile8xG6mkQOYonvrH0L94KfJu3+2dRehlpgoGdw58dFZfaBywTLiedt8zFVUseYuhp5pmSe4Tw==" saltValue="YdFyLa92wwLIY1ApM6WKR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02294db-cee3-4f10-aac3-4c2f62c52214" xsi:nil="true"/>
    <lcf76f155ced4ddcb4097134ff3c332f xmlns="75b38aaf-f222-4db2-901f-76efa3988aa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04402A1A8FCC46AFFAE865455C631C" ma:contentTypeVersion="17" ma:contentTypeDescription="Create a new document." ma:contentTypeScope="" ma:versionID="4a01accf77afa1a951665028d3115fdf">
  <xsd:schema xmlns:xsd="http://www.w3.org/2001/XMLSchema" xmlns:xs="http://www.w3.org/2001/XMLSchema" xmlns:p="http://schemas.microsoft.com/office/2006/metadata/properties" xmlns:ns2="75b38aaf-f222-4db2-901f-76efa3988aa8" xmlns:ns3="202294db-cee3-4f10-aac3-4c2f62c52214" targetNamespace="http://schemas.microsoft.com/office/2006/metadata/properties" ma:root="true" ma:fieldsID="d9ed7e0d8c81d65cf38aab0b9e33dbe0" ns2:_="" ns3:_="">
    <xsd:import namespace="75b38aaf-f222-4db2-901f-76efa3988aa8"/>
    <xsd:import namespace="202294db-cee3-4f10-aac3-4c2f62c5221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38aaf-f222-4db2-901f-76efa3988a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65a56a-c150-40ed-9b70-d98d8186891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2294db-cee3-4f10-aac3-4c2f62c522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3b5af99-f675-4a46-8327-b5ae23fdfefd}" ma:internalName="TaxCatchAll" ma:showField="CatchAllData" ma:web="202294db-cee3-4f10-aac3-4c2f62c52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1B2F40-BE42-4A7E-82C9-31BDAE1A21B2}">
  <ds:schemaRef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a516ecf1-5995-4bb5-b651-2509aa4b7e8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0721155-47D6-477F-9A2B-C20E8BCCE367}">
  <ds:schemaRefs>
    <ds:schemaRef ds:uri="http://schemas.microsoft.com/sharepoint/v3/contenttype/forms"/>
  </ds:schemaRefs>
</ds:datastoreItem>
</file>

<file path=customXml/itemProps3.xml><?xml version="1.0" encoding="utf-8"?>
<ds:datastoreItem xmlns:ds="http://schemas.openxmlformats.org/officeDocument/2006/customXml" ds:itemID="{9A287CA4-07F3-4131-BAF6-3AE15873A85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15</vt:i4>
      </vt:variant>
    </vt:vector>
  </HeadingPairs>
  <TitlesOfParts>
    <vt:vector size="15" baseType="lpstr">
      <vt:lpstr>Style Guide</vt:lpstr>
      <vt:lpstr>Bidder Checklist</vt:lpstr>
      <vt:lpstr>2. Company Information</vt:lpstr>
      <vt:lpstr>3. Project Information</vt:lpstr>
      <vt:lpstr>3.1 Financial Information</vt:lpstr>
      <vt:lpstr>4.1 Thermal Tech Details</vt:lpstr>
      <vt:lpstr>4.2 Solar Tech Details</vt:lpstr>
      <vt:lpstr>4.3 Wind Tech Details</vt:lpstr>
      <vt:lpstr>4.4 Storage Tech Details</vt:lpstr>
      <vt:lpstr>4.5 Generation Profile</vt:lpstr>
      <vt:lpstr>4.6 Fuel Supply</vt:lpstr>
      <vt:lpstr>4.7 Emissions</vt:lpstr>
      <vt:lpstr>4.8 Interconnection Details</vt:lpstr>
      <vt:lpstr>5.1 PPA-ESA Bid Pricing</vt:lpstr>
      <vt:lpstr>5.2 Ownership Bid Pricing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2019-02-09T00:17:20Z</dcterms:created>
  <dcterms:modified xsi:type="dcterms:W3CDTF">2025-07-01T21:35:27Z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53bbb04a-1947-4eb6-967e-69cb9492be51</vt:lpwstr>
  </property>
  <property fmtid="{D5CDD505-2E9C-101B-9397-08002B2CF9AE}" pid="3" name="ContentTypeId">
    <vt:lpwstr>0x0101006604402A1A8FCC46AFFAE865455C631C</vt:lpwstr>
  </property>
  <property fmtid="{D5CDD505-2E9C-101B-9397-08002B2CF9AE}" pid="4" name="{A44787D4-0540-4523-9961-78E4036D8C6D}">
    <vt:lpwstr>{2ECBBC32-10FE-47BE-8DB5-22A938906143}</vt:lpwstr>
  </property>
  <property fmtid="{D5CDD505-2E9C-101B-9397-08002B2CF9AE}" pid="5" name="Order">
    <vt:r8>8500</vt:r8>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ComplianceAssetId">
    <vt:lpwstr/>
  </property>
  <property fmtid="{D5CDD505-2E9C-101B-9397-08002B2CF9AE}" pid="10" name="TemplateUrl">
    <vt:lpwstr/>
  </property>
  <property fmtid="{D5CDD505-2E9C-101B-9397-08002B2CF9AE}" pid="11" name="MediaServiceImageTags">
    <vt:lpwstr/>
  </property>
</Properties>
</file>