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rren\ND Office Echo\VAULT-VJ9W2K36\"/>
    </mc:Choice>
  </mc:AlternateContent>
  <xr:revisionPtr revIDLastSave="0" documentId="13_ncr:1_{04474868-46E7-454F-BF27-05EC2BB7725F}" xr6:coauthVersionLast="36" xr6:coauthVersionMax="47" xr10:uidLastSave="{00000000-0000-0000-0000-000000000000}"/>
  <bookViews>
    <workbookView xWindow="0" yWindow="0" windowWidth="33600" windowHeight="16425" activeTab="1" xr2:uid="{855704A7-D0EB-4343-89A5-0036ED4F8054}"/>
  </bookViews>
  <sheets>
    <sheet name="Accum Depr" sheetId="3" r:id="rId1"/>
    <sheet name="Depreciation Expense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" hidden="1">#REF!</definedName>
    <definedName name="___1998">'[1]A.7 Phase Shifter'!#REF!</definedName>
    <definedName name="__1998">#REF!</definedName>
    <definedName name="_10">#REF!</definedName>
    <definedName name="_13A_UNADJ_ALLOCAT">#REF!</definedName>
    <definedName name="_1998">#REF!</definedName>
    <definedName name="_19A_UNADJ_NM4CP">'[2]4CP'!#REF!</definedName>
    <definedName name="_1A_ADJ_ALLOCAT">#REF!</definedName>
    <definedName name="_266A">#REF!</definedName>
    <definedName name="_266B">#REF!</definedName>
    <definedName name="_270A">#REF!</definedName>
    <definedName name="_270B">#REF!</definedName>
    <definedName name="_271A">#REF!</definedName>
    <definedName name="_271B">#REF!</definedName>
    <definedName name="_272A">#REF!</definedName>
    <definedName name="_272B">#REF!</definedName>
    <definedName name="_273A">#REF!</definedName>
    <definedName name="_273B">#REF!</definedName>
    <definedName name="_274A">#REF!</definedName>
    <definedName name="_274B">#REF!</definedName>
    <definedName name="_275A">#REF!</definedName>
    <definedName name="_275B">#REF!</definedName>
    <definedName name="_280A">#REF!</definedName>
    <definedName name="_280B">#REF!</definedName>
    <definedName name="_281A">#REF!</definedName>
    <definedName name="_281B">#REF!</definedName>
    <definedName name="_282A">#REF!</definedName>
    <definedName name="_282B">#REF!</definedName>
    <definedName name="_283A">#REF!</definedName>
    <definedName name="_283B">#REF!</definedName>
    <definedName name="_284A">#REF!</definedName>
    <definedName name="_284B">#REF!</definedName>
    <definedName name="_285A">#REF!</definedName>
    <definedName name="_285B">#REF!</definedName>
    <definedName name="_290A">#REF!</definedName>
    <definedName name="_290B">#REF!</definedName>
    <definedName name="_291A">#REF!</definedName>
    <definedName name="_291B">#REF!</definedName>
    <definedName name="_292A">#REF!</definedName>
    <definedName name="_292B">#REF!</definedName>
    <definedName name="_293A">#REF!</definedName>
    <definedName name="_293B">#REF!</definedName>
    <definedName name="_4201A">#REF!</definedName>
    <definedName name="_4201B">#REF!</definedName>
    <definedName name="_4202A">#REF!</definedName>
    <definedName name="_4202B">#REF!</definedName>
    <definedName name="_4203A">#REF!</definedName>
    <definedName name="_4203B">#REF!</definedName>
    <definedName name="_4204A">#REF!</definedName>
    <definedName name="_4204B">#REF!</definedName>
    <definedName name="_4206A">#REF!</definedName>
    <definedName name="_4206B">#REF!</definedName>
    <definedName name="_4207A">#REF!</definedName>
    <definedName name="_4207B">#REF!</definedName>
    <definedName name="_4208A">#REF!</definedName>
    <definedName name="_4208B">#REF!</definedName>
    <definedName name="_4209A">#REF!</definedName>
    <definedName name="_4209B">#REF!</definedName>
    <definedName name="_4210A">#REF!</definedName>
    <definedName name="_4210B">#REF!</definedName>
    <definedName name="_4211A">#REF!</definedName>
    <definedName name="_4211B">#REF!</definedName>
    <definedName name="_4212A">#REF!</definedName>
    <definedName name="_4212B">#REF!</definedName>
    <definedName name="_4221A">#REF!</definedName>
    <definedName name="_4221B">#REF!</definedName>
    <definedName name="_4222A">#REF!</definedName>
    <definedName name="_4222B">#REF!</definedName>
    <definedName name="_4231A">#REF!</definedName>
    <definedName name="_4231B">#REF!</definedName>
    <definedName name="_4232A">#REF!</definedName>
    <definedName name="_4232B">#REF!</definedName>
    <definedName name="_4234A">#REF!</definedName>
    <definedName name="_4234B">#REF!</definedName>
    <definedName name="_4235A">#REF!</definedName>
    <definedName name="_4235B">#REF!</definedName>
    <definedName name="_4236A">#REF!</definedName>
    <definedName name="_4236B">#REF!</definedName>
    <definedName name="_4240A">#REF!</definedName>
    <definedName name="_4240B">#REF!</definedName>
    <definedName name="_4243A">#REF!</definedName>
    <definedName name="_4245A">#REF!</definedName>
    <definedName name="_4245B">#REF!</definedName>
    <definedName name="_4246A">#REF!</definedName>
    <definedName name="_4246B">#REF!</definedName>
    <definedName name="_4251A">#REF!</definedName>
    <definedName name="_4251B">#REF!</definedName>
    <definedName name="_4251C">#REF!</definedName>
    <definedName name="_4252A">#REF!</definedName>
    <definedName name="_4252B">#REF!</definedName>
    <definedName name="_4255A">#REF!</definedName>
    <definedName name="_4255B">#REF!</definedName>
    <definedName name="_4257A">#REF!</definedName>
    <definedName name="_4257B">#REF!</definedName>
    <definedName name="_4262A">#REF!</definedName>
    <definedName name="_4262B">#REF!</definedName>
    <definedName name="_4265A">#REF!</definedName>
    <definedName name="_4265B">#REF!</definedName>
    <definedName name="_4270A">#REF!</definedName>
    <definedName name="_4270B">#REF!</definedName>
    <definedName name="_4283A">#REF!</definedName>
    <definedName name="_4283B">#REF!</definedName>
    <definedName name="_4290A">#REF!</definedName>
    <definedName name="_4290B">#REF!</definedName>
    <definedName name="_4294A">#REF!</definedName>
    <definedName name="_4294B">#REF!</definedName>
    <definedName name="_4298A">#REF!</definedName>
    <definedName name="_4298B">#REF!</definedName>
    <definedName name="_7200">#REF!</definedName>
    <definedName name="_7800">#REF!</definedName>
    <definedName name="_8500">#REF!</definedName>
    <definedName name="_8600">#REF!</definedName>
    <definedName name="_8700">#REF!</definedName>
    <definedName name="_8900">#REF!</definedName>
    <definedName name="_911A">#REF!</definedName>
    <definedName name="_912A">#REF!</definedName>
    <definedName name="_921A">#REF!</definedName>
    <definedName name="_922A">#REF!</definedName>
    <definedName name="_94PVRET">#REF!</definedName>
    <definedName name="_95PVRE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BBB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T">#REF!</definedName>
    <definedName name="ADJSAL">[3]Sheet2!$I$31</definedName>
    <definedName name="ANNINST">#REF!</definedName>
    <definedName name="ANNLBR">#REF!</definedName>
    <definedName name="ANNMAT">#REF!</definedName>
    <definedName name="BACKSOLVER">#REF!</definedName>
    <definedName name="BMSLBR">#REF!</definedName>
    <definedName name="BORDER">#REF!</definedName>
    <definedName name="BURNINST">#REF!</definedName>
    <definedName name="BURNTOT">#REF!</definedName>
    <definedName name="calcdratio">[3]Sheet3!$I$22</definedName>
    <definedName name="CFSDATA">#REF!</definedName>
    <definedName name="CFSTICK">#REF!</definedName>
    <definedName name="Closing___Income_Statement_Extra_Tax_Query">#REF!</definedName>
    <definedName name="COMBINST">#REF!</definedName>
    <definedName name="COMBLBR">#REF!</definedName>
    <definedName name="Compare">#REF!</definedName>
    <definedName name="CONCDATABASE">#REF!</definedName>
    <definedName name="CONLBR">#REF!</definedName>
    <definedName name="CONSINST">#REF!</definedName>
    <definedName name="CS_AVG_SIZE">#REF!</definedName>
    <definedName name="CS_WELDING">#REF!</definedName>
    <definedName name="CurrentColumnIndex">#REF!</definedName>
    <definedName name="CurrentColumnRowIndex">#REF!</definedName>
    <definedName name="CurrentRowLineItemIndex">#REF!</definedName>
    <definedName name="DALBR">#REF!</definedName>
    <definedName name="DATA">#REF!</definedName>
    <definedName name="_xlnm.Database">#REF!</definedName>
    <definedName name="DATAINST">#REF!</definedName>
    <definedName name="DCS">[4]Estimate!#REF!</definedName>
    <definedName name="ddd">#REF!</definedName>
    <definedName name="DDDD">#REF!</definedName>
    <definedName name="ddddd">#REF!</definedName>
    <definedName name="DEHINST">#REF!</definedName>
    <definedName name="DEHLBR">#REF!</definedName>
    <definedName name="DEHMAT">#REF!</definedName>
    <definedName name="DepRate">[5]DepRate!$A$1:$S$95</definedName>
    <definedName name="des">'[6]Actual Attachment H'!$B$7</definedName>
    <definedName name="EF">#REF!</definedName>
    <definedName name="EFA">#REF!</definedName>
    <definedName name="epe">'[6]Actual Attachment H'!$A$1</definedName>
    <definedName name="ES">#REF!</definedName>
    <definedName name="ESA">#REF!</definedName>
    <definedName name="EXPLANATIONS">#REF!</definedName>
    <definedName name="expratio">[3]Sheet2!#REF!</definedName>
    <definedName name="_xlnm.Extract">#REF!</definedName>
    <definedName name="FC_1">#REF!</definedName>
    <definedName name="ferc">'[6]Actual Attachment H'!$I$7</definedName>
    <definedName name="frta">'[6]Actual Attachment H'!$A$2</definedName>
    <definedName name="frtp">'[6]Projected Attachment H'!$A$2</definedName>
    <definedName name="is">#REF!</definedName>
    <definedName name="JE7534BU">#REF!</definedName>
    <definedName name="l">[2]ANM!#REF!</definedName>
    <definedName name="LABRATE">#REF!</definedName>
    <definedName name="LAF">#REF!</definedName>
    <definedName name="LF">#REF!</definedName>
    <definedName name="LFA">#REF!</definedName>
    <definedName name="List">#REF!</definedName>
    <definedName name="lists">'[7]000''s'!#REF!</definedName>
    <definedName name="ln">'[6]Actual Attachment H'!$A$7</definedName>
    <definedName name="LS">#REF!</definedName>
    <definedName name="LSA">#REF!</definedName>
    <definedName name="MANUAL" hidden="1">#REF!</definedName>
    <definedName name="MARCH">#REF!</definedName>
    <definedName name="MCLLBR">#REF!</definedName>
    <definedName name="MEHINST">#REF!</definedName>
    <definedName name="MEHLBR">#REF!</definedName>
    <definedName name="MEHMAT">#REF!</definedName>
    <definedName name="MenuInsertColumnValues">#REF!</definedName>
    <definedName name="MenuInsertRowValues">#REF!</definedName>
    <definedName name="MOTINST">#REF!</definedName>
    <definedName name="note">'[6]A3 (Revenue Credits)'!$A$49</definedName>
    <definedName name="NumberOfColumnHeadingLines">#REF!</definedName>
    <definedName name="omtest">#REF!</definedName>
    <definedName name="OSUMMARY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AGE_1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Pal_Workbook_GUID" hidden="1">"WM86NBRVE9KHQPNSDDJJY4J1"</definedName>
    <definedName name="PIPE_DATA">#REF!</definedName>
    <definedName name="Piping_Tables">'[8]Barton Malow Piping - Piatt'!$B$6:$K$208</definedName>
    <definedName name="POWINST">#REF!</definedName>
    <definedName name="_xlnm.Print_Area" localSheetId="0">'Accum Depr'!$A$1:$G$34</definedName>
    <definedName name="_xlnm.Print_Area" localSheetId="1">'Depreciation Expense'!$A$1:$I$351</definedName>
    <definedName name="_xlnm.Print_Area">[2]ANM!#REF!</definedName>
    <definedName name="_xlnm.Print_Titles" localSheetId="1">'Depreciation Expense'!$1:$5</definedName>
    <definedName name="_xlnm.Print_Titles">#REF!</definedName>
    <definedName name="PSTRESS_RELIEVI">#REF!</definedName>
    <definedName name="PV_1">#REF!</definedName>
    <definedName name="PV_2">#REF!</definedName>
    <definedName name="PVAD">#REF!</definedName>
    <definedName name="PVSUMMARY">#REF!</definedName>
    <definedName name="QXPORT">#REF!</definedName>
    <definedName name="RECON101">#REF!</definedName>
    <definedName name="ref">'[6]Actual Attachment H'!$C$7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localSheetId="1" hidden="1">RiskCellHasTokens(262144+512+524288)</definedName>
    <definedName name="RiskIsInput" hidden="1">RiskCellHasTokens(262144+512+524288)</definedName>
    <definedName name="RiskIsOptimization" localSheetId="1">RiskOptCellIsInAdjustableCellRange()</definedName>
    <definedName name="RiskIsOptimization">RiskOptCellIsInAdjustableCellRange()</definedName>
    <definedName name="RiskIsOutput" localSheetId="1" hidden="1">RiskCellHasTokens(1024)</definedName>
    <definedName name="RiskIsOutput" hidden="1">RiskCellHasTokens(1024)</definedName>
    <definedName name="RiskIsStatistics" localSheetId="1" hidden="1">RiskCellHasTokens(4096+32768+65536)</definedName>
    <definedName name="RiskIsStatistics" hidden="1">RiskCellHasTokens(4096+32768+65536)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OMLBR">#REF!</definedName>
    <definedName name="SCURVETAB">#REF!</definedName>
    <definedName name="SS_AVG_SIZE">#REF!</definedName>
    <definedName name="SS_WELDING">#REF!</definedName>
    <definedName name="StartColumnIndex">#REF!</definedName>
    <definedName name="StartColumnRowIndex">#REF!</definedName>
    <definedName name="StartRowLineItemIndex">#REF!</definedName>
    <definedName name="STRESS_RELIEVIN">#REF!</definedName>
    <definedName name="SUMMARIES">#REF!</definedName>
    <definedName name="test">[2]ANM!#REF!</definedName>
    <definedName name="TF">#REF!</definedName>
    <definedName name="TITLE">#REF!</definedName>
    <definedName name="tot">'[6]Actual Attachment H'!$D$7</definedName>
    <definedName name="UNIT_1">#REF!</definedName>
    <definedName name="UPSLBR">#REF!</definedName>
    <definedName name="WAGE_RATE">#REF!</definedName>
    <definedName name="Wage0100">#REF!</definedName>
    <definedName name="Wage0200">#REF!</definedName>
    <definedName name="WGT">#REF!</definedName>
    <definedName name="wrn.allocpb." hidden="1">{#N/A,#N/A,FALSE,"Alloc"}</definedName>
    <definedName name="y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3" l="1"/>
  <c r="F32" i="3" s="1"/>
  <c r="G19" i="3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2" i="3" s="1"/>
  <c r="G7" i="3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6" i="3"/>
  <c r="F18" i="3"/>
  <c r="F346" i="1"/>
  <c r="I345" i="1"/>
  <c r="I344" i="1"/>
  <c r="I343" i="1"/>
  <c r="I342" i="1"/>
  <c r="I341" i="1"/>
  <c r="I340" i="1"/>
  <c r="I339" i="1"/>
  <c r="I338" i="1"/>
  <c r="I337" i="1"/>
  <c r="H336" i="1"/>
  <c r="G336" i="1"/>
  <c r="F336" i="1"/>
  <c r="I335" i="1"/>
  <c r="I334" i="1"/>
  <c r="I333" i="1"/>
  <c r="I332" i="1"/>
  <c r="I331" i="1"/>
  <c r="I330" i="1"/>
  <c r="I329" i="1"/>
  <c r="I328" i="1"/>
  <c r="I327" i="1"/>
  <c r="H326" i="1"/>
  <c r="G326" i="1"/>
  <c r="F326" i="1"/>
  <c r="I325" i="1"/>
  <c r="I324" i="1"/>
  <c r="I323" i="1"/>
  <c r="I322" i="1"/>
  <c r="I321" i="1"/>
  <c r="I320" i="1"/>
  <c r="I319" i="1"/>
  <c r="I318" i="1"/>
  <c r="I317" i="1"/>
  <c r="H316" i="1"/>
  <c r="G316" i="1"/>
  <c r="F316" i="1"/>
  <c r="I315" i="1"/>
  <c r="I314" i="1"/>
  <c r="I313" i="1"/>
  <c r="I312" i="1"/>
  <c r="I311" i="1"/>
  <c r="I310" i="1"/>
  <c r="I309" i="1"/>
  <c r="I308" i="1"/>
  <c r="I307" i="1"/>
  <c r="H306" i="1"/>
  <c r="G306" i="1"/>
  <c r="F306" i="1"/>
  <c r="I305" i="1"/>
  <c r="I304" i="1"/>
  <c r="I303" i="1"/>
  <c r="I302" i="1"/>
  <c r="I301" i="1"/>
  <c r="I300" i="1"/>
  <c r="I299" i="1"/>
  <c r="I298" i="1"/>
  <c r="I297" i="1"/>
  <c r="H296" i="1"/>
  <c r="G296" i="1"/>
  <c r="F296" i="1"/>
  <c r="I295" i="1"/>
  <c r="I294" i="1"/>
  <c r="I293" i="1"/>
  <c r="I292" i="1"/>
  <c r="I291" i="1"/>
  <c r="I290" i="1"/>
  <c r="I289" i="1"/>
  <c r="I288" i="1"/>
  <c r="I287" i="1"/>
  <c r="H286" i="1"/>
  <c r="G286" i="1"/>
  <c r="F286" i="1"/>
  <c r="I285" i="1"/>
  <c r="I284" i="1"/>
  <c r="I283" i="1"/>
  <c r="I282" i="1"/>
  <c r="I281" i="1"/>
  <c r="I280" i="1"/>
  <c r="I279" i="1"/>
  <c r="I278" i="1"/>
  <c r="I277" i="1"/>
  <c r="H276" i="1"/>
  <c r="G276" i="1"/>
  <c r="F276" i="1"/>
  <c r="I275" i="1"/>
  <c r="I274" i="1"/>
  <c r="I273" i="1"/>
  <c r="I272" i="1"/>
  <c r="I271" i="1"/>
  <c r="I270" i="1"/>
  <c r="I269" i="1"/>
  <c r="I268" i="1"/>
  <c r="I267" i="1"/>
  <c r="H266" i="1"/>
  <c r="G266" i="1"/>
  <c r="F266" i="1"/>
  <c r="I265" i="1"/>
  <c r="I264" i="1"/>
  <c r="I263" i="1"/>
  <c r="I262" i="1"/>
  <c r="I261" i="1"/>
  <c r="I260" i="1"/>
  <c r="I259" i="1"/>
  <c r="I258" i="1"/>
  <c r="I257" i="1"/>
  <c r="H256" i="1"/>
  <c r="G256" i="1"/>
  <c r="F256" i="1"/>
  <c r="I255" i="1"/>
  <c r="I254" i="1"/>
  <c r="I253" i="1"/>
  <c r="I252" i="1"/>
  <c r="I251" i="1"/>
  <c r="I250" i="1"/>
  <c r="I249" i="1"/>
  <c r="I248" i="1"/>
  <c r="I247" i="1"/>
  <c r="H246" i="1"/>
  <c r="G246" i="1"/>
  <c r="F246" i="1"/>
  <c r="I245" i="1"/>
  <c r="I244" i="1"/>
  <c r="I243" i="1"/>
  <c r="I242" i="1"/>
  <c r="I241" i="1"/>
  <c r="I240" i="1"/>
  <c r="I239" i="1"/>
  <c r="I238" i="1"/>
  <c r="I237" i="1"/>
  <c r="H236" i="1"/>
  <c r="G236" i="1"/>
  <c r="F236" i="1"/>
  <c r="I235" i="1"/>
  <c r="I234" i="1"/>
  <c r="I233" i="1"/>
  <c r="I232" i="1"/>
  <c r="I231" i="1"/>
  <c r="I230" i="1"/>
  <c r="I229" i="1"/>
  <c r="I228" i="1"/>
  <c r="I227" i="1"/>
  <c r="F224" i="1"/>
  <c r="H223" i="1"/>
  <c r="H224" i="1" s="1"/>
  <c r="G223" i="1"/>
  <c r="G224" i="1" s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F205" i="1"/>
  <c r="H204" i="1"/>
  <c r="H205" i="1" s="1"/>
  <c r="G204" i="1"/>
  <c r="G205" i="1" s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F186" i="1"/>
  <c r="H185" i="1"/>
  <c r="H186" i="1" s="1"/>
  <c r="G185" i="1"/>
  <c r="G186" i="1" s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F167" i="1"/>
  <c r="H166" i="1"/>
  <c r="H167" i="1" s="1"/>
  <c r="G166" i="1"/>
  <c r="G167" i="1" s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F149" i="1"/>
  <c r="H148" i="1"/>
  <c r="H149" i="1" s="1"/>
  <c r="G148" i="1"/>
  <c r="G149" i="1" s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F131" i="1"/>
  <c r="H130" i="1"/>
  <c r="H131" i="1" s="1"/>
  <c r="G130" i="1"/>
  <c r="G131" i="1" s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F113" i="1"/>
  <c r="H112" i="1"/>
  <c r="H113" i="1" s="1"/>
  <c r="G112" i="1"/>
  <c r="G113" i="1" s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H95" i="1"/>
  <c r="F95" i="1"/>
  <c r="H94" i="1"/>
  <c r="G94" i="1"/>
  <c r="I94" i="1" s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F77" i="1"/>
  <c r="H76" i="1"/>
  <c r="H77" i="1" s="1"/>
  <c r="G76" i="1"/>
  <c r="G77" i="1" s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F59" i="1"/>
  <c r="H58" i="1"/>
  <c r="G58" i="1"/>
  <c r="G59" i="1" s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F41" i="1"/>
  <c r="H40" i="1"/>
  <c r="H41" i="1" s="1"/>
  <c r="G40" i="1"/>
  <c r="G41" i="1" s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F23" i="1"/>
  <c r="H22" i="1"/>
  <c r="H23" i="1" s="1"/>
  <c r="G22" i="1"/>
  <c r="G23" i="1" s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8" i="1" l="1"/>
  <c r="I246" i="1"/>
  <c r="F347" i="1"/>
  <c r="I40" i="1"/>
  <c r="I41" i="1" s="1"/>
  <c r="I77" i="1"/>
  <c r="I112" i="1"/>
  <c r="I113" i="1" s="1"/>
  <c r="F225" i="1"/>
  <c r="F348" i="1" s="1"/>
  <c r="G347" i="1"/>
  <c r="I236" i="1"/>
  <c r="H347" i="1"/>
  <c r="I256" i="1"/>
  <c r="I266" i="1"/>
  <c r="I276" i="1"/>
  <c r="I286" i="1"/>
  <c r="I296" i="1"/>
  <c r="I306" i="1"/>
  <c r="I316" i="1"/>
  <c r="I326" i="1"/>
  <c r="I336" i="1"/>
  <c r="H59" i="1"/>
  <c r="I76" i="1"/>
  <c r="I148" i="1"/>
  <c r="I149" i="1" s="1"/>
  <c r="I95" i="1"/>
  <c r="G95" i="1"/>
  <c r="G225" i="1" s="1"/>
  <c r="G348" i="1" s="1"/>
  <c r="I22" i="1"/>
  <c r="I23" i="1" s="1"/>
  <c r="H225" i="1"/>
  <c r="I59" i="1"/>
  <c r="I166" i="1"/>
  <c r="I167" i="1" s="1"/>
  <c r="I185" i="1"/>
  <c r="I186" i="1" s="1"/>
  <c r="I204" i="1"/>
  <c r="I205" i="1" s="1"/>
  <c r="I223" i="1"/>
  <c r="I224" i="1" s="1"/>
  <c r="I130" i="1"/>
  <c r="I131" i="1" s="1"/>
  <c r="H348" i="1" l="1"/>
  <c r="I347" i="1"/>
  <c r="I225" i="1"/>
  <c r="I348" i="1" s="1"/>
</calcChain>
</file>

<file path=xl/sharedStrings.xml><?xml version="1.0" encoding="utf-8"?>
<sst xmlns="http://schemas.openxmlformats.org/spreadsheetml/2006/main" count="422" uniqueCount="74">
  <si>
    <t>El Paso Electric Company</t>
  </si>
  <si>
    <t>Exhibit X - Depreciation Worksheet</t>
  </si>
  <si>
    <t>Fiscal Year End 2022</t>
  </si>
  <si>
    <t>Function</t>
  </si>
  <si>
    <t>Month</t>
  </si>
  <si>
    <t>FERC Utility Account</t>
  </si>
  <si>
    <t>Depreciation Rate</t>
  </si>
  <si>
    <r>
      <t xml:space="preserve">Filed Rates 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</si>
  <si>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t>Depreciation Plant Balance</t>
  </si>
  <si>
    <t>FF1 Depreciation Expense</t>
  </si>
  <si>
    <t>Depreciation Expense per FERC Settlement Rates</t>
  </si>
  <si>
    <t>Change in Depreciation Expense</t>
  </si>
  <si>
    <t>General</t>
  </si>
  <si>
    <t>1-Jan</t>
  </si>
  <si>
    <t>389 - Land and land rights</t>
  </si>
  <si>
    <t>390 - Structures and improvements-Eastside Operations Center</t>
  </si>
  <si>
    <t>390 - Structures and improvements-Other Structures</t>
  </si>
  <si>
    <t>390 - Structures and improvements-Other Structures Energy Management System</t>
  </si>
  <si>
    <t>390 - Structures and improvements-Other Structures Misc buildings</t>
  </si>
  <si>
    <t>390 - Structures and improvements-Stanton Tower</t>
  </si>
  <si>
    <t>390 - Structures and improvements-Systems Operations Bldg</t>
  </si>
  <si>
    <t>391 - Office furniture, equipment</t>
  </si>
  <si>
    <t>391.1 - OF&amp;E-COMP EQUIP</t>
  </si>
  <si>
    <t>392 - Transportation equipment</t>
  </si>
  <si>
    <t>393 - Stores equipment</t>
  </si>
  <si>
    <t>394 - Tools, shop, garage equipment</t>
  </si>
  <si>
    <t>395 - Laboratory equipment</t>
  </si>
  <si>
    <t>396 - Power operated equipment</t>
  </si>
  <si>
    <t>397 - Communication equipment</t>
  </si>
  <si>
    <t>398 - Miscellaneous equipment</t>
  </si>
  <si>
    <t>399.1 Asset Retirement Costs-Gen</t>
  </si>
  <si>
    <t>1-Jan Total</t>
  </si>
  <si>
    <t>1-Feb</t>
  </si>
  <si>
    <t>1-Feb Total</t>
  </si>
  <si>
    <t>1-Mar</t>
  </si>
  <si>
    <t>1-Mar Total</t>
  </si>
  <si>
    <t>1-Apr</t>
  </si>
  <si>
    <t>1-Apr Total</t>
  </si>
  <si>
    <t>1-May</t>
  </si>
  <si>
    <t>1-May Total</t>
  </si>
  <si>
    <t>1-Jun</t>
  </si>
  <si>
    <t>1-Jun Total</t>
  </si>
  <si>
    <t>1-Jul</t>
  </si>
  <si>
    <t>1-Jul Total</t>
  </si>
  <si>
    <t>1-Aug</t>
  </si>
  <si>
    <t>1-Aug Total</t>
  </si>
  <si>
    <t>1-Sep</t>
  </si>
  <si>
    <t>1-Sep Total</t>
  </si>
  <si>
    <t>1-Oct</t>
  </si>
  <si>
    <t>1-Oct Total</t>
  </si>
  <si>
    <t>1-Nov</t>
  </si>
  <si>
    <t>1-Nov Total</t>
  </si>
  <si>
    <t>1-Dec</t>
  </si>
  <si>
    <t>1-Dec Total</t>
  </si>
  <si>
    <t>General Total</t>
  </si>
  <si>
    <t>Transmission</t>
  </si>
  <si>
    <t>350 - Land and land rights</t>
  </si>
  <si>
    <t>350 - Land and land rights-Isleta</t>
  </si>
  <si>
    <t>352 - Structures and improvements</t>
  </si>
  <si>
    <t>353 - Station equipment</t>
  </si>
  <si>
    <t>354 - Towers and fixtures</t>
  </si>
  <si>
    <t>355 - Poles and fixtures</t>
  </si>
  <si>
    <t>356 - Overhead conductors, devices</t>
  </si>
  <si>
    <t>359 - Roads and trails</t>
  </si>
  <si>
    <t>Transmission Total</t>
  </si>
  <si>
    <t>Grand Total</t>
  </si>
  <si>
    <t>Accumulated Depreciation</t>
  </si>
  <si>
    <t>Adjusted Accum Depreciation</t>
  </si>
  <si>
    <t>Functional Class</t>
  </si>
  <si>
    <t>Depreciable Plant Balance</t>
  </si>
  <si>
    <t>Cumulative Change in Revised Accum Depreciation</t>
  </si>
  <si>
    <r>
      <rPr>
        <b/>
        <vertAlign val="superscript"/>
        <sz val="10"/>
        <rFont val="Calibri"/>
        <family val="2"/>
        <scheme val="minor"/>
      </rPr>
      <t>(1)</t>
    </r>
    <r>
      <rPr>
        <sz val="10"/>
        <rFont val="Calibri"/>
        <family val="2"/>
        <scheme val="minor"/>
      </rPr>
      <t xml:space="preserve"> Represents depreciation expense adjustments agreed to in the Docket ER22-282 Settlement. </t>
    </r>
  </si>
  <si>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10"/>
        <color theme="1"/>
        <rFont val="Calibri"/>
        <family val="2"/>
        <scheme val="minor"/>
      </rPr>
      <t xml:space="preserve"> Adjusted per settlement.</t>
    </r>
  </si>
  <si>
    <r>
      <t xml:space="preserve">Depreciation Expense Adjustment </t>
    </r>
    <r>
      <rPr>
        <b/>
        <vertAlign val="superscript"/>
        <sz val="10"/>
        <color theme="1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</si>
</sst>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u/>
      <sz val="10"/>
      <color theme="10"/>
      <name val="Arial"/>
      <family val="2"/>
    </font>
    <font>
      <sz val="12"/>
      <name val="Arial MT"/>
    </font>
    <font>
      <b/>
      <u/>
      <sz val="12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perscript"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1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9" fillId="2" borderId="0"/>
    <xf numFmtId="0" fontId="6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10" fontId="0" fillId="0" borderId="0" xfId="0" applyNumberFormat="1"/>
    <xf numFmtId="41" fontId="0" fillId="0" borderId="0" xfId="1" applyNumberFormat="1" applyFont="1"/>
    <xf numFmtId="41" fontId="0" fillId="0" borderId="0" xfId="0" applyNumberFormat="1"/>
    <xf numFmtId="0" fontId="0" fillId="0" borderId="2" xfId="0" applyBorder="1"/>
    <xf numFmtId="10" fontId="0" fillId="0" borderId="2" xfId="0" applyNumberFormat="1" applyBorder="1"/>
    <xf numFmtId="41" fontId="2" fillId="0" borderId="2" xfId="1" applyNumberFormat="1" applyFont="1" applyBorder="1"/>
    <xf numFmtId="41" fontId="2" fillId="0" borderId="2" xfId="1" applyNumberFormat="1" applyFont="1" applyFill="1" applyBorder="1"/>
    <xf numFmtId="41" fontId="0" fillId="0" borderId="0" xfId="1" applyNumberFormat="1" applyFont="1" applyFill="1"/>
    <xf numFmtId="41" fontId="2" fillId="0" borderId="3" xfId="1" applyNumberFormat="1" applyFont="1" applyBorder="1"/>
    <xf numFmtId="41" fontId="2" fillId="0" borderId="3" xfId="1" applyNumberFormat="1" applyFont="1" applyFill="1" applyBorder="1"/>
    <xf numFmtId="0" fontId="2" fillId="0" borderId="0" xfId="0" applyFont="1"/>
    <xf numFmtId="10" fontId="2" fillId="0" borderId="0" xfId="0" applyNumberFormat="1" applyFont="1"/>
    <xf numFmtId="43" fontId="2" fillId="0" borderId="0" xfId="0" applyNumberFormat="1" applyFont="1"/>
    <xf numFmtId="41" fontId="2" fillId="0" borderId="0" xfId="1" applyNumberFormat="1" applyFont="1" applyBorder="1"/>
    <xf numFmtId="41" fontId="2" fillId="0" borderId="0" xfId="0" applyNumberFormat="1" applyFont="1"/>
    <xf numFmtId="0" fontId="2" fillId="0" borderId="2" xfId="0" applyFont="1" applyBorder="1"/>
    <xf numFmtId="10" fontId="2" fillId="0" borderId="2" xfId="0" applyNumberFormat="1" applyFont="1" applyBorder="1"/>
    <xf numFmtId="41" fontId="2" fillId="0" borderId="2" xfId="0" applyNumberFormat="1" applyFont="1" applyBorder="1"/>
    <xf numFmtId="41" fontId="2" fillId="0" borderId="4" xfId="1" applyNumberFormat="1" applyFont="1" applyBorder="1"/>
    <xf numFmtId="41" fontId="0" fillId="0" borderId="0" xfId="1" applyNumberFormat="1" applyFont="1" applyBorder="1"/>
    <xf numFmtId="41" fontId="0" fillId="0" borderId="0" xfId="0" applyNumberFormat="1" applyBorder="1"/>
    <xf numFmtId="10" fontId="0" fillId="0" borderId="0" xfId="0" applyNumberFormat="1" applyBorder="1"/>
    <xf numFmtId="0" fontId="0" fillId="0" borderId="0" xfId="0" applyBorder="1"/>
    <xf numFmtId="164" fontId="3" fillId="0" borderId="0" xfId="1" applyNumberFormat="1" applyFont="1" applyFill="1"/>
    <xf numFmtId="0" fontId="2" fillId="0" borderId="0" xfId="0" applyFont="1" applyBorder="1"/>
    <xf numFmtId="0" fontId="2" fillId="0" borderId="1" xfId="0" applyFont="1" applyBorder="1" applyAlignment="1">
      <alignment horizontal="center" wrapText="1"/>
    </xf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10" fillId="0" borderId="0" xfId="0" applyFont="1" applyFill="1"/>
    <xf numFmtId="164" fontId="11" fillId="0" borderId="0" xfId="1" applyNumberFormat="1" applyFont="1" applyFill="1"/>
    <xf numFmtId="164" fontId="0" fillId="0" borderId="0" xfId="1" applyNumberFormat="1" applyFont="1"/>
    <xf numFmtId="164" fontId="3" fillId="0" borderId="1" xfId="1" applyNumberFormat="1" applyFont="1" applyFill="1" applyBorder="1" applyAlignment="1">
      <alignment horizontal="center" wrapText="1"/>
    </xf>
    <xf numFmtId="164" fontId="3" fillId="0" borderId="3" xfId="1" applyNumberFormat="1" applyFont="1" applyFill="1" applyBorder="1"/>
    <xf numFmtId="0" fontId="3" fillId="0" borderId="0" xfId="0" applyFont="1" applyFill="1"/>
    <xf numFmtId="0" fontId="0" fillId="0" borderId="0" xfId="0" applyAlignment="1">
      <alignment horizontal="center"/>
    </xf>
    <xf numFmtId="0" fontId="3" fillId="0" borderId="0" xfId="0" applyFont="1"/>
    <xf numFmtId="41" fontId="0" fillId="0" borderId="0" xfId="1" applyNumberFormat="1" applyFont="1" applyBorder="1"/>
    <xf numFmtId="164" fontId="2" fillId="0" borderId="1" xfId="1" applyNumberFormat="1" applyFont="1" applyBorder="1" applyAlignment="1">
      <alignment horizontal="center" wrapText="1"/>
    </xf>
    <xf numFmtId="164" fontId="3" fillId="0" borderId="2" xfId="1" applyNumberFormat="1" applyFont="1" applyFill="1" applyBorder="1"/>
    <xf numFmtId="0" fontId="11" fillId="0" borderId="0" xfId="0" quotePrefix="1" applyFont="1"/>
    <xf numFmtId="10" fontId="2" fillId="0" borderId="1" xfId="2" applyNumberFormat="1" applyFont="1" applyFill="1" applyBorder="1" applyAlignment="1">
      <alignment horizontal="center" wrapText="1"/>
    </xf>
    <xf numFmtId="41" fontId="0" fillId="0" borderId="0" xfId="1" applyNumberFormat="1" applyFont="1" applyFill="1" applyBorder="1"/>
    <xf numFmtId="0" fontId="3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0" fontId="3" fillId="0" borderId="6" xfId="2" applyNumberFormat="1" applyFont="1" applyFill="1" applyBorder="1" applyAlignment="1">
      <alignment horizontal="center"/>
    </xf>
    <xf numFmtId="10" fontId="2" fillId="0" borderId="6" xfId="2" applyNumberFormat="1" applyFont="1" applyFill="1" applyBorder="1" applyAlignment="1">
      <alignment horizontal="center"/>
    </xf>
    <xf numFmtId="41" fontId="3" fillId="0" borderId="6" xfId="1" applyNumberFormat="1" applyFont="1" applyFill="1" applyBorder="1" applyAlignment="1">
      <alignment horizontal="center" wrapText="1"/>
    </xf>
    <xf numFmtId="41" fontId="2" fillId="0" borderId="6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/>
  </cellXfs>
  <cellStyles count="20">
    <cellStyle name="Comma" xfId="1" builtinId="3"/>
    <cellStyle name="Comma 10" xfId="11" xr:uid="{0880DFE4-80B1-4F3F-B2EC-C30F5B6F59BB}"/>
    <cellStyle name="Comma 10 10" xfId="16" xr:uid="{5D7F75F1-A17C-4236-AF2E-BAAC5BA31C4D}"/>
    <cellStyle name="Comma 2" xfId="5" xr:uid="{2FFB047D-F38B-4616-87F5-56E635E67830}"/>
    <cellStyle name="Comma 2 2" xfId="8" xr:uid="{676E6252-6DA6-42FC-A2C8-DB2C4EF61560}"/>
    <cellStyle name="Comma 2 2 2" xfId="14" xr:uid="{3CEBCC1A-7DEF-490D-9184-64EAF4001BD5}"/>
    <cellStyle name="Comma 3" xfId="15" xr:uid="{7C0501E2-DA2A-4DC7-BBBD-BB9B62A37E2B}"/>
    <cellStyle name="Currency 3 2 2" xfId="6" xr:uid="{E0AD72B6-196C-43F5-ADD0-EFC85B8252BA}"/>
    <cellStyle name="Hyperlink 2" xfId="9" xr:uid="{D1CFBEF6-11D9-4E50-8B20-FD448A81CF67}"/>
    <cellStyle name="Normal" xfId="0" builtinId="0"/>
    <cellStyle name="Normal 10" xfId="4" xr:uid="{31D14D73-834C-42E8-AF0F-974E9CF83D65}"/>
    <cellStyle name="Normal 13 3" xfId="3" xr:uid="{032E12D7-AD37-44B2-AC1D-7D7A8DE3DD60}"/>
    <cellStyle name="Normal 14" xfId="10" xr:uid="{E8E82247-4B24-4950-B087-5110D8200BA2}"/>
    <cellStyle name="Normal 2" xfId="18" xr:uid="{FD8D2CC3-4A80-4801-B8C9-D1E1931801A4}"/>
    <cellStyle name="Normal 2 3" xfId="13" xr:uid="{8827C510-D87C-4CE6-8631-7AE9EE6E5556}"/>
    <cellStyle name="Normal 3" xfId="7" xr:uid="{AEACC899-0689-4294-885F-5057AFBC16D3}"/>
    <cellStyle name="Normal 5 2" xfId="12" xr:uid="{CE476560-542E-423E-8EFA-87BCCAC534B3}"/>
    <cellStyle name="Percent" xfId="2" builtinId="5"/>
    <cellStyle name="Percent 2" xfId="17" xr:uid="{CB902016-1464-4FFC-9D55-A8E250A5530F}"/>
    <cellStyle name="Percent 3" xfId="19" xr:uid="{E118C454-B525-4DD9-9EDC-943F4D6C00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_AD1/Rate%20Performance%20Evaluation/New%20Mexico/4th%20Qtr%202013/NM%20Rate%20Performance%20Evaluation%202013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/Enedina/Jurisdictional%20Model/12MontsDec10/allocation%20model_Dec2010_modificatio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jects%20Inactive\El%20Paso%202009%20Texas%20Rate%20Case\Testimony%20Preparation\Working%20Files\Workpapers\Schedule%20A-3\WP%20A3%20Adj%203%20Wag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Sample%20Estimate%20Forms/Copy%20of%20Oxychem%20CoGen%20Exp%20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hancock/AppData/Roaming/OpenText/OTEdit/livelink-otcs/c37534191/EPE14-ASL-GF_V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ATE%20DEPARTMENT\Ratecases\FERC\FERC%20Rate%20Case%20Depr%20Rate%20Change%20Adjust%202020\Copy%20of%20EPE%20FERC%20TFR%20Settlement%20Template_022924%20-PROVIDED%20BY%20JULISSA%203.12.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X%20RATE%20CASE/2009-Rate%20Case/G-7-8%20Test%20year%20FIT%20-%20Method%201/G-7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ndeng/engr/EPC%20Proposals/KCKBPU%201%20x%207EA/Cost%20Estimate/BPU%201%20x%207EA%20SC%20Estimate%20-%20Rev%2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 - TTL CO"/>
      <sheetName val="Instructions"/>
      <sheetName val="SOP"/>
      <sheetName val="1. NM Requested"/>
      <sheetName val="2. COMPANY REV REQ"/>
      <sheetName val="3.1 BS"/>
      <sheetName val="3.2 IS"/>
      <sheetName val="3.3 Allocators"/>
      <sheetName val="A. Net PIS"/>
      <sheetName val="A.1 TOTAL CO"/>
      <sheetName val="A.2 PV"/>
      <sheetName val="A.3 NM"/>
      <sheetName val="A.4 PV TRANSM"/>
      <sheetName val="A.5 PV Reval"/>
      <sheetName val="A.6 RG9 Acc Adj"/>
      <sheetName val="A.7 Phase Shifter"/>
      <sheetName val="A.8 Other Gen Write-Up"/>
      <sheetName val="A.9 Subttld Accum Depr"/>
      <sheetName val="B. Adds to RB"/>
      <sheetName val="B.1 Accts 120.5, 120.6"/>
      <sheetName val="B.2 Coal Rec asset"/>
      <sheetName val="B.3 Debt Costs"/>
      <sheetName val="B.4 Acct 182399"/>
      <sheetName val="C. WC"/>
      <sheetName val="C.1 Fuel Stock PV"/>
      <sheetName val="C.2 Materials &amp; Supplies PV"/>
      <sheetName val="C.3 Ppmts PV"/>
      <sheetName val="D. ADIT"/>
      <sheetName val="E. Other Ded-Adj"/>
      <sheetName val="E.1 Reg Asset Liab"/>
      <sheetName val="E.2 CIAC"/>
      <sheetName val="E.3 252000 BS Detail"/>
      <sheetName val="E.4 Cust Dep"/>
      <sheetName val="E.5 Coal Rec liab"/>
      <sheetName val="F. Rate of Return"/>
      <sheetName val="G. Per Book Revenues"/>
      <sheetName val="H. O&amp;M by Func"/>
      <sheetName val="H.1 O&amp;M Adj"/>
      <sheetName val="H.2 Reg Detail"/>
      <sheetName val="I. Depr Exp"/>
      <sheetName val="I.1 Subttl DepExp"/>
      <sheetName val="I.2 PV Dep Exp"/>
      <sheetName val="J. Cust Dep-Adj"/>
      <sheetName val="J.1 Int on Cust Dep"/>
      <sheetName val="K. Decom Exp"/>
      <sheetName val="K.1 TX Funding"/>
      <sheetName val="L. TOTIT"/>
      <sheetName val="M. FIT"/>
      <sheetName val="N. Other Revs"/>
      <sheetName val="COS"/>
      <sheetName val="N.1 NM Base Rev"/>
      <sheetName val="N.2 Texas Base Rev"/>
      <sheetName val="O. State Tax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JUR"/>
      <sheetName val="Non-Firm"/>
      <sheetName val="Chart1"/>
      <sheetName val="PBD"/>
      <sheetName val="PBM"/>
      <sheetName val="___snlqueryparms"/>
      <sheetName val="PBM2"/>
      <sheetName val="PBL"/>
      <sheetName val="DPB"/>
      <sheetName val="CPT"/>
      <sheetName val="CPN"/>
      <sheetName val="AND"/>
      <sheetName val="ANM"/>
      <sheetName val="ANL"/>
      <sheetName val="CTA"/>
      <sheetName val="CTA1"/>
      <sheetName val="CTA2"/>
      <sheetName val="CNA"/>
      <sheetName val="CNA1"/>
      <sheetName val="CNA2"/>
      <sheetName val="Juris"/>
      <sheetName val="Juris (2)"/>
      <sheetName val="Energy"/>
      <sheetName val="PerBookD"/>
      <sheetName val="4CP"/>
      <sheetName val="AdjustedD"/>
      <sheetName val="Service Drops"/>
      <sheetName val="Meter"/>
      <sheetName val="Reference"/>
      <sheetName val="Summary"/>
      <sheetName val="Sheet3"/>
      <sheetName val="A.7 Phase Shifter"/>
    </sheetNames>
    <sheetDataSet>
      <sheetData sheetId="0"/>
      <sheetData sheetId="1">
        <row r="14">
          <cell r="W14">
            <v>1251710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___snlqueryparms"/>
      <sheetName val="Sheet2"/>
      <sheetName val="Sheet3"/>
      <sheetName val="Module1"/>
      <sheetName val="4CP"/>
      <sheetName val="ANM"/>
    </sheetNames>
    <sheetDataSet>
      <sheetData sheetId="0" refreshError="1"/>
      <sheetData sheetId="1" refreshError="1"/>
      <sheetData sheetId="2" refreshError="1">
        <row r="31">
          <cell r="I31">
            <v>56262085</v>
          </cell>
        </row>
      </sheetData>
      <sheetData sheetId="3" refreshError="1">
        <row r="22">
          <cell r="I22">
            <v>0.77703671151841369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Equipment"/>
      <sheetName val="SitePrep"/>
      <sheetName val="Concrete"/>
      <sheetName val="Pipe"/>
      <sheetName val="Steel"/>
      <sheetName val="Instruments"/>
      <sheetName val="Paint"/>
      <sheetName val="Electrical"/>
      <sheetName val="Insulation"/>
      <sheetName val="SiteDevelopment"/>
      <sheetName val="GeneralConstruction"/>
      <sheetName val="OtherCosts"/>
      <sheetName val="Ductbank&amp;Manholes"/>
      <sheetName val="Steel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E 2014"/>
      <sheetName val="DepRate"/>
    </sheetNames>
    <sheetDataSet>
      <sheetData sheetId="0"/>
      <sheetData sheetId="1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 t="str">
            <v xml:space="preserve">311.00 26           </v>
          </cell>
          <cell r="B2">
            <v>42004</v>
          </cell>
          <cell r="C2">
            <v>100</v>
          </cell>
          <cell r="D2" t="str">
            <v xml:space="preserve"> S2.5</v>
          </cell>
          <cell r="E2">
            <v>-5</v>
          </cell>
          <cell r="F2">
            <v>1256870.6499999999</v>
          </cell>
          <cell r="G2">
            <v>1319714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105</v>
          </cell>
          <cell r="P2">
            <v>31.3</v>
          </cell>
          <cell r="Q2">
            <v>1319713</v>
          </cell>
          <cell r="R2">
            <v>0</v>
          </cell>
          <cell r="S2">
            <v>0</v>
          </cell>
        </row>
        <row r="3">
          <cell r="A3" t="str">
            <v xml:space="preserve">311.00 27           </v>
          </cell>
          <cell r="B3">
            <v>44196</v>
          </cell>
          <cell r="C3">
            <v>100</v>
          </cell>
          <cell r="D3" t="str">
            <v xml:space="preserve"> S2.5</v>
          </cell>
          <cell r="E3">
            <v>-5</v>
          </cell>
          <cell r="F3">
            <v>1226997.52</v>
          </cell>
          <cell r="G3">
            <v>1166033</v>
          </cell>
          <cell r="H3">
            <v>122314</v>
          </cell>
          <cell r="I3">
            <v>20387</v>
          </cell>
          <cell r="J3">
            <v>1.66</v>
          </cell>
          <cell r="K3">
            <v>6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95</v>
          </cell>
          <cell r="P3">
            <v>30.5</v>
          </cell>
          <cell r="Q3">
            <v>1017679</v>
          </cell>
          <cell r="R3">
            <v>45233</v>
          </cell>
          <cell r="S3">
            <v>3.69</v>
          </cell>
        </row>
        <row r="4">
          <cell r="A4" t="str">
            <v xml:space="preserve">311.00 28           </v>
          </cell>
          <cell r="B4">
            <v>46752</v>
          </cell>
          <cell r="C4">
            <v>100</v>
          </cell>
          <cell r="D4" t="str">
            <v xml:space="preserve"> S2.5</v>
          </cell>
          <cell r="E4">
            <v>-5</v>
          </cell>
          <cell r="F4">
            <v>2250186.5299999998</v>
          </cell>
          <cell r="G4">
            <v>1536204</v>
          </cell>
          <cell r="H4">
            <v>826492</v>
          </cell>
          <cell r="I4">
            <v>63752</v>
          </cell>
          <cell r="J4">
            <v>2.83</v>
          </cell>
          <cell r="K4">
            <v>13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68.3</v>
          </cell>
          <cell r="P4">
            <v>24.7</v>
          </cell>
          <cell r="Q4">
            <v>1316581</v>
          </cell>
          <cell r="R4">
            <v>80832</v>
          </cell>
          <cell r="S4">
            <v>3.59</v>
          </cell>
        </row>
        <row r="5">
          <cell r="A5" t="str">
            <v xml:space="preserve">311.00 29           </v>
          </cell>
          <cell r="B5">
            <v>46752</v>
          </cell>
          <cell r="C5">
            <v>100</v>
          </cell>
          <cell r="D5" t="str">
            <v xml:space="preserve"> S2.5</v>
          </cell>
          <cell r="E5">
            <v>-5</v>
          </cell>
          <cell r="F5">
            <v>731940.13</v>
          </cell>
          <cell r="G5">
            <v>131847</v>
          </cell>
          <cell r="H5">
            <v>636690</v>
          </cell>
          <cell r="I5">
            <v>48976</v>
          </cell>
          <cell r="J5">
            <v>6.69</v>
          </cell>
          <cell r="K5">
            <v>13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18</v>
          </cell>
          <cell r="P5">
            <v>5.9</v>
          </cell>
          <cell r="Q5">
            <v>222245</v>
          </cell>
          <cell r="R5">
            <v>42020</v>
          </cell>
          <cell r="S5">
            <v>5.74</v>
          </cell>
        </row>
        <row r="6">
          <cell r="A6" t="str">
            <v xml:space="preserve">311.00 31           </v>
          </cell>
          <cell r="B6">
            <v>44926</v>
          </cell>
          <cell r="C6">
            <v>100</v>
          </cell>
          <cell r="D6" t="str">
            <v xml:space="preserve"> S2.5</v>
          </cell>
          <cell r="E6">
            <v>-5</v>
          </cell>
          <cell r="F6">
            <v>1269946.3400000001</v>
          </cell>
          <cell r="G6">
            <v>1283384</v>
          </cell>
          <cell r="H6">
            <v>50060</v>
          </cell>
          <cell r="I6">
            <v>6259</v>
          </cell>
          <cell r="J6">
            <v>0.49</v>
          </cell>
          <cell r="K6">
            <v>8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101.1</v>
          </cell>
          <cell r="P6">
            <v>48.6</v>
          </cell>
          <cell r="Q6">
            <v>1115362</v>
          </cell>
          <cell r="R6">
            <v>27689</v>
          </cell>
          <cell r="S6">
            <v>2.1800000000000002</v>
          </cell>
        </row>
        <row r="7">
          <cell r="A7" t="str">
            <v xml:space="preserve">311.00 32           </v>
          </cell>
          <cell r="B7">
            <v>45291</v>
          </cell>
          <cell r="C7">
            <v>100</v>
          </cell>
          <cell r="D7" t="str">
            <v xml:space="preserve"> S2.5</v>
          </cell>
          <cell r="E7">
            <v>-5</v>
          </cell>
          <cell r="F7">
            <v>746719.5</v>
          </cell>
          <cell r="G7">
            <v>746719</v>
          </cell>
          <cell r="H7">
            <v>37336</v>
          </cell>
          <cell r="I7">
            <v>4151</v>
          </cell>
          <cell r="J7">
            <v>0.56000000000000005</v>
          </cell>
          <cell r="K7">
            <v>9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100</v>
          </cell>
          <cell r="P7">
            <v>41.8</v>
          </cell>
          <cell r="Q7">
            <v>617980</v>
          </cell>
          <cell r="R7">
            <v>18625</v>
          </cell>
          <cell r="S7">
            <v>2.4900000000000002</v>
          </cell>
        </row>
        <row r="8">
          <cell r="A8" t="str">
            <v xml:space="preserve">311.00 33           </v>
          </cell>
          <cell r="B8">
            <v>45657</v>
          </cell>
          <cell r="C8">
            <v>100</v>
          </cell>
          <cell r="D8" t="str">
            <v xml:space="preserve"> S2.5</v>
          </cell>
          <cell r="E8">
            <v>-5</v>
          </cell>
          <cell r="F8">
            <v>1073299.23</v>
          </cell>
          <cell r="G8">
            <v>628693</v>
          </cell>
          <cell r="H8">
            <v>498271</v>
          </cell>
          <cell r="I8">
            <v>49858</v>
          </cell>
          <cell r="J8">
            <v>4.6500000000000004</v>
          </cell>
          <cell r="K8">
            <v>10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58.6</v>
          </cell>
          <cell r="P8">
            <v>21.2</v>
          </cell>
          <cell r="Q8">
            <v>541069</v>
          </cell>
          <cell r="R8">
            <v>58732</v>
          </cell>
          <cell r="S8">
            <v>5.47</v>
          </cell>
        </row>
        <row r="9">
          <cell r="A9" t="str">
            <v xml:space="preserve">311.00 34           </v>
          </cell>
          <cell r="B9">
            <v>45291</v>
          </cell>
          <cell r="C9">
            <v>100</v>
          </cell>
          <cell r="D9" t="str">
            <v xml:space="preserve"> S2.5</v>
          </cell>
          <cell r="E9">
            <v>-5</v>
          </cell>
          <cell r="F9">
            <v>16555809.83</v>
          </cell>
          <cell r="G9">
            <v>16331745</v>
          </cell>
          <cell r="H9">
            <v>1051855</v>
          </cell>
          <cell r="I9">
            <v>117783</v>
          </cell>
          <cell r="J9">
            <v>0.71</v>
          </cell>
          <cell r="K9">
            <v>8.9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98.6</v>
          </cell>
          <cell r="P9">
            <v>38.9</v>
          </cell>
          <cell r="Q9">
            <v>14061671</v>
          </cell>
          <cell r="R9">
            <v>371528</v>
          </cell>
          <cell r="S9">
            <v>2.2400000000000002</v>
          </cell>
        </row>
        <row r="10">
          <cell r="A10" t="str">
            <v xml:space="preserve">311.00 35           </v>
          </cell>
          <cell r="B10">
            <v>59171</v>
          </cell>
          <cell r="C10">
            <v>100</v>
          </cell>
          <cell r="D10" t="str">
            <v xml:space="preserve"> S2.5</v>
          </cell>
          <cell r="E10">
            <v>-5</v>
          </cell>
          <cell r="F10">
            <v>24936349</v>
          </cell>
          <cell r="G10">
            <v>3043630</v>
          </cell>
          <cell r="H10">
            <v>23139536</v>
          </cell>
          <cell r="I10">
            <v>496918</v>
          </cell>
          <cell r="J10">
            <v>1.99</v>
          </cell>
          <cell r="K10">
            <v>46.6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12.2</v>
          </cell>
          <cell r="P10">
            <v>5.3</v>
          </cell>
          <cell r="Q10">
            <v>2691282</v>
          </cell>
          <cell r="R10">
            <v>504236</v>
          </cell>
          <cell r="S10">
            <v>2.02</v>
          </cell>
        </row>
        <row r="11">
          <cell r="A11" t="str">
            <v xml:space="preserve">311.00 37           </v>
          </cell>
          <cell r="B11">
            <v>59171</v>
          </cell>
          <cell r="C11">
            <v>100</v>
          </cell>
          <cell r="D11" t="str">
            <v xml:space="preserve"> S2.5</v>
          </cell>
          <cell r="E11">
            <v>-5</v>
          </cell>
          <cell r="F11">
            <v>1207513.43</v>
          </cell>
          <cell r="G11">
            <v>133089</v>
          </cell>
          <cell r="H11">
            <v>1134800</v>
          </cell>
          <cell r="I11">
            <v>24304</v>
          </cell>
          <cell r="J11">
            <v>2.0099999999999998</v>
          </cell>
          <cell r="K11">
            <v>46.7</v>
          </cell>
          <cell r="L11" t="str">
            <v xml:space="preserve">               </v>
          </cell>
          <cell r="M11" t="str">
            <v xml:space="preserve">               </v>
          </cell>
          <cell r="N11" t="str">
            <v xml:space="preserve">               </v>
          </cell>
          <cell r="O11">
            <v>11</v>
          </cell>
          <cell r="P11">
            <v>2.2000000000000002</v>
          </cell>
          <cell r="Q11">
            <v>53329</v>
          </cell>
          <cell r="R11">
            <v>26003</v>
          </cell>
          <cell r="S11">
            <v>2.15</v>
          </cell>
        </row>
        <row r="12">
          <cell r="A12" t="str">
            <v xml:space="preserve">312.00 26           </v>
          </cell>
          <cell r="B12">
            <v>42004</v>
          </cell>
          <cell r="C12">
            <v>80</v>
          </cell>
          <cell r="D12" t="str">
            <v xml:space="preserve">   R4</v>
          </cell>
          <cell r="E12">
            <v>-10</v>
          </cell>
          <cell r="F12">
            <v>2973007.52</v>
          </cell>
          <cell r="G12">
            <v>3270308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 t="str">
            <v xml:space="preserve">               </v>
          </cell>
          <cell r="M12" t="str">
            <v xml:space="preserve">               </v>
          </cell>
          <cell r="N12" t="str">
            <v xml:space="preserve">               </v>
          </cell>
          <cell r="O12">
            <v>110</v>
          </cell>
          <cell r="P12">
            <v>49.1</v>
          </cell>
          <cell r="Q12">
            <v>3270307</v>
          </cell>
          <cell r="R12">
            <v>0</v>
          </cell>
          <cell r="S12">
            <v>0</v>
          </cell>
        </row>
        <row r="13">
          <cell r="A13" t="str">
            <v xml:space="preserve">312.00 27           </v>
          </cell>
          <cell r="B13">
            <v>44196</v>
          </cell>
          <cell r="C13">
            <v>80</v>
          </cell>
          <cell r="D13" t="str">
            <v xml:space="preserve">   R4</v>
          </cell>
          <cell r="E13">
            <v>-10</v>
          </cell>
          <cell r="F13">
            <v>4380132.93</v>
          </cell>
          <cell r="G13">
            <v>4392844</v>
          </cell>
          <cell r="H13">
            <v>425302</v>
          </cell>
          <cell r="I13">
            <v>70906</v>
          </cell>
          <cell r="J13">
            <v>1.62</v>
          </cell>
          <cell r="K13">
            <v>6</v>
          </cell>
          <cell r="L13" t="str">
            <v xml:space="preserve">               </v>
          </cell>
          <cell r="M13" t="str">
            <v xml:space="preserve">               </v>
          </cell>
          <cell r="N13" t="str">
            <v xml:space="preserve">               </v>
          </cell>
          <cell r="O13">
            <v>100.3</v>
          </cell>
          <cell r="P13">
            <v>40.200000000000003</v>
          </cell>
          <cell r="Q13">
            <v>3933092</v>
          </cell>
          <cell r="R13">
            <v>148849</v>
          </cell>
          <cell r="S13">
            <v>3.4</v>
          </cell>
        </row>
        <row r="14">
          <cell r="A14" t="str">
            <v xml:space="preserve">312.00 28           </v>
          </cell>
          <cell r="B14">
            <v>46752</v>
          </cell>
          <cell r="C14">
            <v>80</v>
          </cell>
          <cell r="D14" t="str">
            <v xml:space="preserve">   R4</v>
          </cell>
          <cell r="E14">
            <v>-10</v>
          </cell>
          <cell r="F14">
            <v>12622253.359999999</v>
          </cell>
          <cell r="G14">
            <v>9773519</v>
          </cell>
          <cell r="H14">
            <v>4110960</v>
          </cell>
          <cell r="I14">
            <v>318380</v>
          </cell>
          <cell r="J14">
            <v>2.52</v>
          </cell>
          <cell r="K14">
            <v>12.9</v>
          </cell>
          <cell r="L14" t="str">
            <v xml:space="preserve">               </v>
          </cell>
          <cell r="M14" t="str">
            <v xml:space="preserve">               </v>
          </cell>
          <cell r="N14" t="str">
            <v xml:space="preserve">               </v>
          </cell>
          <cell r="O14">
            <v>77.400000000000006</v>
          </cell>
          <cell r="P14">
            <v>28.2</v>
          </cell>
          <cell r="Q14">
            <v>8592627</v>
          </cell>
          <cell r="R14">
            <v>410610</v>
          </cell>
          <cell r="S14">
            <v>3.25</v>
          </cell>
        </row>
        <row r="15">
          <cell r="A15" t="str">
            <v xml:space="preserve">312.00 29           </v>
          </cell>
          <cell r="B15">
            <v>46752</v>
          </cell>
          <cell r="C15">
            <v>80</v>
          </cell>
          <cell r="D15" t="str">
            <v xml:space="preserve">   R4</v>
          </cell>
          <cell r="E15">
            <v>-10</v>
          </cell>
          <cell r="F15">
            <v>77683</v>
          </cell>
          <cell r="G15">
            <v>8310</v>
          </cell>
          <cell r="H15">
            <v>77141</v>
          </cell>
          <cell r="I15">
            <v>5934</v>
          </cell>
          <cell r="J15">
            <v>7.64</v>
          </cell>
          <cell r="K15">
            <v>13</v>
          </cell>
          <cell r="L15" t="str">
            <v xml:space="preserve">               </v>
          </cell>
          <cell r="M15" t="str">
            <v xml:space="preserve">               </v>
          </cell>
          <cell r="N15" t="str">
            <v xml:space="preserve">               </v>
          </cell>
          <cell r="O15">
            <v>10.7</v>
          </cell>
          <cell r="P15">
            <v>1.8</v>
          </cell>
          <cell r="Q15">
            <v>10386</v>
          </cell>
          <cell r="R15">
            <v>5777</v>
          </cell>
          <cell r="S15">
            <v>7.44</v>
          </cell>
        </row>
        <row r="16">
          <cell r="A16" t="str">
            <v xml:space="preserve">312.00 31           </v>
          </cell>
          <cell r="B16">
            <v>44926</v>
          </cell>
          <cell r="C16">
            <v>80</v>
          </cell>
          <cell r="D16" t="str">
            <v xml:space="preserve">   R4</v>
          </cell>
          <cell r="E16">
            <v>-10</v>
          </cell>
          <cell r="F16">
            <v>7842169.4500000002</v>
          </cell>
          <cell r="G16">
            <v>7245907</v>
          </cell>
          <cell r="H16">
            <v>1380479</v>
          </cell>
          <cell r="I16">
            <v>172621</v>
          </cell>
          <cell r="J16">
            <v>2.2000000000000002</v>
          </cell>
          <cell r="K16">
            <v>8</v>
          </cell>
          <cell r="L16" t="str">
            <v xml:space="preserve">               </v>
          </cell>
          <cell r="M16" t="str">
            <v xml:space="preserve">               </v>
          </cell>
          <cell r="N16" t="str">
            <v xml:space="preserve">               </v>
          </cell>
          <cell r="O16">
            <v>92.4</v>
          </cell>
          <cell r="P16">
            <v>30.9</v>
          </cell>
          <cell r="Q16">
            <v>6142537</v>
          </cell>
          <cell r="R16">
            <v>312578</v>
          </cell>
          <cell r="S16">
            <v>3.99</v>
          </cell>
        </row>
        <row r="17">
          <cell r="A17" t="str">
            <v xml:space="preserve">312.00 32           </v>
          </cell>
          <cell r="B17">
            <v>45291</v>
          </cell>
          <cell r="C17">
            <v>80</v>
          </cell>
          <cell r="D17" t="str">
            <v xml:space="preserve">   R4</v>
          </cell>
          <cell r="E17">
            <v>-10</v>
          </cell>
          <cell r="F17">
            <v>6421991.4800000004</v>
          </cell>
          <cell r="G17">
            <v>6035634</v>
          </cell>
          <cell r="H17">
            <v>1028557</v>
          </cell>
          <cell r="I17">
            <v>114344</v>
          </cell>
          <cell r="J17">
            <v>1.78</v>
          </cell>
          <cell r="K17">
            <v>9</v>
          </cell>
          <cell r="L17" t="str">
            <v xml:space="preserve">               </v>
          </cell>
          <cell r="M17" t="str">
            <v xml:space="preserve">               </v>
          </cell>
          <cell r="N17" t="str">
            <v xml:space="preserve">               </v>
          </cell>
          <cell r="O17">
            <v>94</v>
          </cell>
          <cell r="P17">
            <v>31.6</v>
          </cell>
          <cell r="Q17">
            <v>4876249</v>
          </cell>
          <cell r="R17">
            <v>245280</v>
          </cell>
          <cell r="S17">
            <v>3.82</v>
          </cell>
        </row>
        <row r="18">
          <cell r="A18" t="str">
            <v xml:space="preserve">312.00 33           </v>
          </cell>
          <cell r="B18">
            <v>45657</v>
          </cell>
          <cell r="C18">
            <v>80</v>
          </cell>
          <cell r="D18" t="str">
            <v xml:space="preserve">   R4</v>
          </cell>
          <cell r="E18">
            <v>-10</v>
          </cell>
          <cell r="F18">
            <v>5182849.22</v>
          </cell>
          <cell r="G18">
            <v>4737291</v>
          </cell>
          <cell r="H18">
            <v>963843</v>
          </cell>
          <cell r="I18">
            <v>96874</v>
          </cell>
          <cell r="J18">
            <v>1.87</v>
          </cell>
          <cell r="K18">
            <v>9.9</v>
          </cell>
          <cell r="L18" t="str">
            <v xml:space="preserve">               </v>
          </cell>
          <cell r="M18" t="str">
            <v xml:space="preserve">               </v>
          </cell>
          <cell r="N18" t="str">
            <v xml:space="preserve">               </v>
          </cell>
          <cell r="O18">
            <v>91.4</v>
          </cell>
          <cell r="P18">
            <v>36</v>
          </cell>
          <cell r="Q18">
            <v>4098770</v>
          </cell>
          <cell r="R18">
            <v>162004</v>
          </cell>
          <cell r="S18">
            <v>3.13</v>
          </cell>
        </row>
        <row r="19">
          <cell r="A19" t="str">
            <v xml:space="preserve">312.00 34           </v>
          </cell>
          <cell r="B19">
            <v>45291</v>
          </cell>
          <cell r="C19">
            <v>80</v>
          </cell>
          <cell r="D19" t="str">
            <v xml:space="preserve">   R4</v>
          </cell>
          <cell r="E19">
            <v>-10</v>
          </cell>
          <cell r="F19">
            <v>3506810.45</v>
          </cell>
          <cell r="G19">
            <v>789384</v>
          </cell>
          <cell r="H19">
            <v>3068107</v>
          </cell>
          <cell r="I19">
            <v>341126</v>
          </cell>
          <cell r="J19">
            <v>9.73</v>
          </cell>
          <cell r="K19">
            <v>9</v>
          </cell>
          <cell r="L19" t="str">
            <v xml:space="preserve">               </v>
          </cell>
          <cell r="M19" t="str">
            <v xml:space="preserve">               </v>
          </cell>
          <cell r="N19" t="str">
            <v xml:space="preserve">               </v>
          </cell>
          <cell r="O19">
            <v>22.5</v>
          </cell>
          <cell r="P19">
            <v>8.3000000000000007</v>
          </cell>
          <cell r="Q19">
            <v>1054982</v>
          </cell>
          <cell r="R19">
            <v>311607</v>
          </cell>
          <cell r="S19">
            <v>8.89</v>
          </cell>
        </row>
        <row r="20">
          <cell r="A20" t="str">
            <v xml:space="preserve">312.00 35           </v>
          </cell>
          <cell r="B20">
            <v>59171</v>
          </cell>
          <cell r="C20">
            <v>80</v>
          </cell>
          <cell r="D20" t="str">
            <v xml:space="preserve">   R4</v>
          </cell>
          <cell r="E20">
            <v>-10</v>
          </cell>
          <cell r="F20">
            <v>105911161</v>
          </cell>
          <cell r="G20">
            <v>6428508</v>
          </cell>
          <cell r="H20">
            <v>110073769</v>
          </cell>
          <cell r="I20">
            <v>2368210</v>
          </cell>
          <cell r="J20">
            <v>2.2400000000000002</v>
          </cell>
          <cell r="K20">
            <v>46.5</v>
          </cell>
          <cell r="L20" t="str">
            <v xml:space="preserve">               </v>
          </cell>
          <cell r="M20" t="str">
            <v xml:space="preserve">               </v>
          </cell>
          <cell r="N20" t="str">
            <v xml:space="preserve">               </v>
          </cell>
          <cell r="O20">
            <v>6.1</v>
          </cell>
          <cell r="P20">
            <v>3.5</v>
          </cell>
          <cell r="Q20">
            <v>8145611</v>
          </cell>
          <cell r="R20">
            <v>2329871</v>
          </cell>
          <cell r="S20">
            <v>2.2000000000000002</v>
          </cell>
        </row>
        <row r="21">
          <cell r="A21" t="str">
            <v xml:space="preserve">312.00 37           </v>
          </cell>
          <cell r="B21">
            <v>59171</v>
          </cell>
          <cell r="C21">
            <v>80</v>
          </cell>
          <cell r="D21" t="str">
            <v xml:space="preserve">   R4</v>
          </cell>
          <cell r="E21">
            <v>-10</v>
          </cell>
          <cell r="F21">
            <v>2897724</v>
          </cell>
          <cell r="G21">
            <v>171992</v>
          </cell>
          <cell r="H21">
            <v>3015504</v>
          </cell>
          <cell r="I21">
            <v>64801</v>
          </cell>
          <cell r="J21">
            <v>2.2400000000000002</v>
          </cell>
          <cell r="K21">
            <v>46.5</v>
          </cell>
          <cell r="L21" t="str">
            <v xml:space="preserve">               </v>
          </cell>
          <cell r="M21" t="str">
            <v xml:space="preserve">               </v>
          </cell>
          <cell r="N21" t="str">
            <v xml:space="preserve">               </v>
          </cell>
          <cell r="O21">
            <v>5.9</v>
          </cell>
          <cell r="P21">
            <v>2.4</v>
          </cell>
          <cell r="Q21">
            <v>156000</v>
          </cell>
          <cell r="R21">
            <v>65152</v>
          </cell>
          <cell r="S21">
            <v>2.25</v>
          </cell>
        </row>
        <row r="22">
          <cell r="A22" t="str">
            <v xml:space="preserve">313.00 31           </v>
          </cell>
          <cell r="B22">
            <v>44926</v>
          </cell>
          <cell r="C22">
            <v>50</v>
          </cell>
          <cell r="D22" t="str">
            <v xml:space="preserve">   R3</v>
          </cell>
          <cell r="E22">
            <v>-10</v>
          </cell>
          <cell r="F22">
            <v>327497</v>
          </cell>
          <cell r="G22">
            <v>329408</v>
          </cell>
          <cell r="H22">
            <v>30839</v>
          </cell>
          <cell r="I22">
            <v>4067</v>
          </cell>
          <cell r="J22">
            <v>1.24</v>
          </cell>
          <cell r="K22">
            <v>7.6</v>
          </cell>
          <cell r="L22" t="str">
            <v xml:space="preserve">               </v>
          </cell>
          <cell r="M22" t="str">
            <v xml:space="preserve">               </v>
          </cell>
          <cell r="N22" t="str">
            <v xml:space="preserve">               </v>
          </cell>
          <cell r="O22">
            <v>100.6</v>
          </cell>
          <cell r="P22">
            <v>31.2</v>
          </cell>
          <cell r="Q22">
            <v>286504</v>
          </cell>
          <cell r="R22">
            <v>9738</v>
          </cell>
          <cell r="S22">
            <v>2.97</v>
          </cell>
        </row>
        <row r="23">
          <cell r="A23" t="str">
            <v xml:space="preserve">313.00 34           </v>
          </cell>
          <cell r="B23">
            <v>45291</v>
          </cell>
          <cell r="C23">
            <v>50</v>
          </cell>
          <cell r="D23" t="str">
            <v xml:space="preserve">   R3</v>
          </cell>
          <cell r="E23">
            <v>-10</v>
          </cell>
          <cell r="F23">
            <v>17990934.25</v>
          </cell>
          <cell r="G23">
            <v>12902966</v>
          </cell>
          <cell r="H23">
            <v>6887062</v>
          </cell>
          <cell r="I23">
            <v>790269</v>
          </cell>
          <cell r="J23">
            <v>4.3899999999999997</v>
          </cell>
          <cell r="K23">
            <v>8.6999999999999993</v>
          </cell>
          <cell r="L23" t="str">
            <v xml:space="preserve">               </v>
          </cell>
          <cell r="M23" t="str">
            <v xml:space="preserve">               </v>
          </cell>
          <cell r="N23" t="str">
            <v xml:space="preserve">               </v>
          </cell>
          <cell r="O23">
            <v>71.7</v>
          </cell>
          <cell r="P23">
            <v>24.5</v>
          </cell>
          <cell r="Q23">
            <v>12293516</v>
          </cell>
          <cell r="R23">
            <v>863734</v>
          </cell>
          <cell r="S23">
            <v>4.8</v>
          </cell>
        </row>
        <row r="24">
          <cell r="A24" t="str">
            <v xml:space="preserve">313.00 35           </v>
          </cell>
          <cell r="B24">
            <v>59171</v>
          </cell>
          <cell r="C24">
            <v>50</v>
          </cell>
          <cell r="D24" t="str">
            <v xml:space="preserve">   R3</v>
          </cell>
          <cell r="E24">
            <v>-10</v>
          </cell>
          <cell r="F24">
            <v>41480802</v>
          </cell>
          <cell r="G24">
            <v>4137812</v>
          </cell>
          <cell r="H24">
            <v>41491070</v>
          </cell>
          <cell r="I24">
            <v>1023429</v>
          </cell>
          <cell r="J24">
            <v>2.4700000000000002</v>
          </cell>
          <cell r="K24">
            <v>40.5</v>
          </cell>
          <cell r="L24" t="str">
            <v xml:space="preserve">               </v>
          </cell>
          <cell r="M24" t="str">
            <v xml:space="preserve">               </v>
          </cell>
          <cell r="N24" t="str">
            <v xml:space="preserve">               </v>
          </cell>
          <cell r="O24">
            <v>10</v>
          </cell>
          <cell r="P24">
            <v>5.0999999999999996</v>
          </cell>
          <cell r="Q24">
            <v>5007567</v>
          </cell>
          <cell r="R24">
            <v>1003545</v>
          </cell>
          <cell r="S24">
            <v>2.42</v>
          </cell>
        </row>
        <row r="25">
          <cell r="A25" t="str">
            <v xml:space="preserve">314.00 26           </v>
          </cell>
          <cell r="B25">
            <v>42004</v>
          </cell>
          <cell r="C25">
            <v>75</v>
          </cell>
          <cell r="D25" t="str">
            <v xml:space="preserve">   S3</v>
          </cell>
          <cell r="E25">
            <v>-5</v>
          </cell>
          <cell r="F25">
            <v>3527359.86</v>
          </cell>
          <cell r="G25">
            <v>3703728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 xml:space="preserve">               </v>
          </cell>
          <cell r="M25" t="str">
            <v xml:space="preserve">               </v>
          </cell>
          <cell r="N25" t="str">
            <v xml:space="preserve">               </v>
          </cell>
          <cell r="O25">
            <v>105</v>
          </cell>
          <cell r="P25">
            <v>49.2</v>
          </cell>
          <cell r="Q25">
            <v>3703729</v>
          </cell>
          <cell r="R25">
            <v>0</v>
          </cell>
          <cell r="S25">
            <v>0</v>
          </cell>
        </row>
        <row r="26">
          <cell r="A26" t="str">
            <v xml:space="preserve">314.00 27           </v>
          </cell>
          <cell r="B26">
            <v>44196</v>
          </cell>
          <cell r="C26">
            <v>75</v>
          </cell>
          <cell r="D26" t="str">
            <v xml:space="preserve">   S3</v>
          </cell>
          <cell r="E26">
            <v>-5</v>
          </cell>
          <cell r="F26">
            <v>3995214.03</v>
          </cell>
          <cell r="G26">
            <v>3937530</v>
          </cell>
          <cell r="H26">
            <v>257445</v>
          </cell>
          <cell r="I26">
            <v>43402</v>
          </cell>
          <cell r="J26">
            <v>1.0900000000000001</v>
          </cell>
          <cell r="K26">
            <v>5.9</v>
          </cell>
          <cell r="L26" t="str">
            <v xml:space="preserve">               </v>
          </cell>
          <cell r="M26" t="str">
            <v xml:space="preserve">               </v>
          </cell>
          <cell r="N26" t="str">
            <v xml:space="preserve">               </v>
          </cell>
          <cell r="O26">
            <v>98.6</v>
          </cell>
          <cell r="P26">
            <v>46.4</v>
          </cell>
          <cell r="Q26">
            <v>3623616</v>
          </cell>
          <cell r="R26">
            <v>97905</v>
          </cell>
          <cell r="S26">
            <v>2.4500000000000002</v>
          </cell>
        </row>
        <row r="27">
          <cell r="A27" t="str">
            <v xml:space="preserve">314.00 28           </v>
          </cell>
          <cell r="B27">
            <v>46752</v>
          </cell>
          <cell r="C27">
            <v>75</v>
          </cell>
          <cell r="D27" t="str">
            <v xml:space="preserve">   S3</v>
          </cell>
          <cell r="E27">
            <v>-5</v>
          </cell>
          <cell r="F27">
            <v>10240725.9</v>
          </cell>
          <cell r="G27">
            <v>8772716</v>
          </cell>
          <cell r="H27">
            <v>1980046</v>
          </cell>
          <cell r="I27">
            <v>154957</v>
          </cell>
          <cell r="J27">
            <v>1.51</v>
          </cell>
          <cell r="K27">
            <v>12.8</v>
          </cell>
          <cell r="L27" t="str">
            <v xml:space="preserve">               </v>
          </cell>
          <cell r="M27" t="str">
            <v xml:space="preserve">               </v>
          </cell>
          <cell r="N27" t="str">
            <v xml:space="preserve">               </v>
          </cell>
          <cell r="O27">
            <v>85.7</v>
          </cell>
          <cell r="P27">
            <v>33.4</v>
          </cell>
          <cell r="Q27">
            <v>7415158</v>
          </cell>
          <cell r="R27">
            <v>263718</v>
          </cell>
          <cell r="S27">
            <v>2.58</v>
          </cell>
        </row>
        <row r="28">
          <cell r="A28" t="str">
            <v xml:space="preserve">314.00 31           </v>
          </cell>
          <cell r="B28">
            <v>44926</v>
          </cell>
          <cell r="C28">
            <v>75</v>
          </cell>
          <cell r="D28" t="str">
            <v xml:space="preserve">   S3</v>
          </cell>
          <cell r="E28">
            <v>-5</v>
          </cell>
          <cell r="F28">
            <v>13247380.380000001</v>
          </cell>
          <cell r="G28">
            <v>9924828</v>
          </cell>
          <cell r="H28">
            <v>3984921</v>
          </cell>
          <cell r="I28">
            <v>498131</v>
          </cell>
          <cell r="J28">
            <v>3.76</v>
          </cell>
          <cell r="K28">
            <v>8</v>
          </cell>
          <cell r="L28" t="str">
            <v xml:space="preserve">               </v>
          </cell>
          <cell r="M28" t="str">
            <v xml:space="preserve">               </v>
          </cell>
          <cell r="N28" t="str">
            <v xml:space="preserve">               </v>
          </cell>
          <cell r="O28">
            <v>74.900000000000006</v>
          </cell>
          <cell r="P28">
            <v>24.7</v>
          </cell>
          <cell r="Q28">
            <v>8017566</v>
          </cell>
          <cell r="R28">
            <v>741188</v>
          </cell>
          <cell r="S28">
            <v>5.59</v>
          </cell>
        </row>
        <row r="29">
          <cell r="A29" t="str">
            <v xml:space="preserve">314.00 32           </v>
          </cell>
          <cell r="B29">
            <v>45291</v>
          </cell>
          <cell r="C29">
            <v>75</v>
          </cell>
          <cell r="D29" t="str">
            <v xml:space="preserve">   S3</v>
          </cell>
          <cell r="E29">
            <v>-5</v>
          </cell>
          <cell r="F29">
            <v>11015675.460000001</v>
          </cell>
          <cell r="G29">
            <v>8372583</v>
          </cell>
          <cell r="H29">
            <v>3193876</v>
          </cell>
          <cell r="I29">
            <v>354874</v>
          </cell>
          <cell r="J29">
            <v>3.22</v>
          </cell>
          <cell r="K29">
            <v>9</v>
          </cell>
          <cell r="L29" t="str">
            <v xml:space="preserve">               </v>
          </cell>
          <cell r="M29" t="str">
            <v xml:space="preserve">               </v>
          </cell>
          <cell r="N29" t="str">
            <v xml:space="preserve">               </v>
          </cell>
          <cell r="O29">
            <v>76</v>
          </cell>
          <cell r="P29">
            <v>22.8</v>
          </cell>
          <cell r="Q29">
            <v>6289603</v>
          </cell>
          <cell r="R29">
            <v>590471</v>
          </cell>
          <cell r="S29">
            <v>5.36</v>
          </cell>
        </row>
        <row r="30">
          <cell r="A30" t="str">
            <v xml:space="preserve">314.00 33           </v>
          </cell>
          <cell r="B30">
            <v>45657</v>
          </cell>
          <cell r="C30">
            <v>75</v>
          </cell>
          <cell r="D30" t="str">
            <v xml:space="preserve">   S3</v>
          </cell>
          <cell r="E30">
            <v>-5</v>
          </cell>
          <cell r="F30">
            <v>7231952.71</v>
          </cell>
          <cell r="G30">
            <v>6412676</v>
          </cell>
          <cell r="H30">
            <v>1180874</v>
          </cell>
          <cell r="I30">
            <v>118160</v>
          </cell>
          <cell r="J30">
            <v>1.63</v>
          </cell>
          <cell r="K30">
            <v>10</v>
          </cell>
          <cell r="L30" t="str">
            <v xml:space="preserve">               </v>
          </cell>
          <cell r="M30" t="str">
            <v xml:space="preserve">               </v>
          </cell>
          <cell r="N30" t="str">
            <v xml:space="preserve">               </v>
          </cell>
          <cell r="O30">
            <v>88.7</v>
          </cell>
          <cell r="P30">
            <v>33.799999999999997</v>
          </cell>
          <cell r="Q30">
            <v>5348724</v>
          </cell>
          <cell r="R30">
            <v>228627</v>
          </cell>
          <cell r="S30">
            <v>3.16</v>
          </cell>
        </row>
        <row r="31">
          <cell r="A31" t="str">
            <v xml:space="preserve">314.00 34           </v>
          </cell>
          <cell r="B31">
            <v>45291</v>
          </cell>
          <cell r="C31">
            <v>75</v>
          </cell>
          <cell r="D31" t="str">
            <v xml:space="preserve">   S3</v>
          </cell>
          <cell r="E31">
            <v>-5</v>
          </cell>
          <cell r="F31">
            <v>32631688.25</v>
          </cell>
          <cell r="G31">
            <v>25960611</v>
          </cell>
          <cell r="H31">
            <v>8302662</v>
          </cell>
          <cell r="I31">
            <v>923235</v>
          </cell>
          <cell r="J31">
            <v>2.83</v>
          </cell>
          <cell r="K31">
            <v>9</v>
          </cell>
          <cell r="L31" t="str">
            <v xml:space="preserve">               </v>
          </cell>
          <cell r="M31" t="str">
            <v xml:space="preserve">               </v>
          </cell>
          <cell r="N31" t="str">
            <v xml:space="preserve">               </v>
          </cell>
          <cell r="O31">
            <v>79.599999999999994</v>
          </cell>
          <cell r="P31">
            <v>20.9</v>
          </cell>
          <cell r="Q31">
            <v>21587692</v>
          </cell>
          <cell r="R31">
            <v>1414612</v>
          </cell>
          <cell r="S31">
            <v>4.34</v>
          </cell>
        </row>
        <row r="32">
          <cell r="A32" t="str">
            <v xml:space="preserve">314.00 35           </v>
          </cell>
          <cell r="B32">
            <v>59171</v>
          </cell>
          <cell r="C32">
            <v>75</v>
          </cell>
          <cell r="D32" t="str">
            <v xml:space="preserve">   S3</v>
          </cell>
          <cell r="E32">
            <v>-5</v>
          </cell>
          <cell r="F32">
            <v>45755286</v>
          </cell>
          <cell r="G32">
            <v>5573719</v>
          </cell>
          <cell r="H32">
            <v>42469331</v>
          </cell>
          <cell r="I32">
            <v>917852</v>
          </cell>
          <cell r="J32">
            <v>2.0099999999999998</v>
          </cell>
          <cell r="K32">
            <v>46.3</v>
          </cell>
          <cell r="L32" t="str">
            <v xml:space="preserve">               </v>
          </cell>
          <cell r="M32" t="str">
            <v xml:space="preserve">               </v>
          </cell>
          <cell r="N32" t="str">
            <v xml:space="preserve">               </v>
          </cell>
          <cell r="O32">
            <v>12.2</v>
          </cell>
          <cell r="P32">
            <v>3.5</v>
          </cell>
          <cell r="Q32">
            <v>3374798</v>
          </cell>
          <cell r="R32">
            <v>965740</v>
          </cell>
          <cell r="S32">
            <v>2.11</v>
          </cell>
        </row>
        <row r="33">
          <cell r="A33" t="str">
            <v xml:space="preserve">314.00 37           </v>
          </cell>
          <cell r="B33">
            <v>59171</v>
          </cell>
          <cell r="C33">
            <v>75</v>
          </cell>
          <cell r="D33" t="str">
            <v xml:space="preserve">   S3</v>
          </cell>
          <cell r="E33">
            <v>-5</v>
          </cell>
          <cell r="F33">
            <v>30272</v>
          </cell>
          <cell r="G33">
            <v>4554</v>
          </cell>
          <cell r="H33">
            <v>27232</v>
          </cell>
          <cell r="I33">
            <v>591</v>
          </cell>
          <cell r="J33">
            <v>1.95</v>
          </cell>
          <cell r="K33">
            <v>46.1</v>
          </cell>
          <cell r="L33" t="str">
            <v xml:space="preserve">               </v>
          </cell>
          <cell r="M33" t="str">
            <v xml:space="preserve">               </v>
          </cell>
          <cell r="N33" t="str">
            <v xml:space="preserve">               </v>
          </cell>
          <cell r="O33">
            <v>15</v>
          </cell>
          <cell r="P33">
            <v>5.5</v>
          </cell>
          <cell r="Q33">
            <v>3391</v>
          </cell>
          <cell r="R33">
            <v>617</v>
          </cell>
          <cell r="S33">
            <v>2.04</v>
          </cell>
        </row>
        <row r="34">
          <cell r="A34" t="str">
            <v xml:space="preserve">315.00 26           </v>
          </cell>
          <cell r="B34">
            <v>42004</v>
          </cell>
          <cell r="C34">
            <v>65</v>
          </cell>
          <cell r="D34" t="str">
            <v xml:space="preserve">   R4</v>
          </cell>
          <cell r="E34">
            <v>0</v>
          </cell>
          <cell r="F34">
            <v>784259.35</v>
          </cell>
          <cell r="G34">
            <v>784259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 t="str">
            <v xml:space="preserve">               </v>
          </cell>
          <cell r="M34" t="str">
            <v xml:space="preserve">               </v>
          </cell>
          <cell r="N34" t="str">
            <v xml:space="preserve">               </v>
          </cell>
          <cell r="O34">
            <v>100</v>
          </cell>
          <cell r="P34">
            <v>43.2</v>
          </cell>
          <cell r="Q34">
            <v>784259</v>
          </cell>
          <cell r="R34">
            <v>0</v>
          </cell>
          <cell r="S34">
            <v>0</v>
          </cell>
        </row>
        <row r="35">
          <cell r="A35" t="str">
            <v xml:space="preserve">315.00 27           </v>
          </cell>
          <cell r="B35">
            <v>44196</v>
          </cell>
          <cell r="C35">
            <v>65</v>
          </cell>
          <cell r="D35" t="str">
            <v xml:space="preserve">   R4</v>
          </cell>
          <cell r="E35">
            <v>0</v>
          </cell>
          <cell r="F35">
            <v>631195.75</v>
          </cell>
          <cell r="G35">
            <v>536478</v>
          </cell>
          <cell r="H35">
            <v>94718</v>
          </cell>
          <cell r="I35">
            <v>16057</v>
          </cell>
          <cell r="J35">
            <v>2.54</v>
          </cell>
          <cell r="K35">
            <v>5.9</v>
          </cell>
          <cell r="L35" t="str">
            <v xml:space="preserve">               </v>
          </cell>
          <cell r="M35" t="str">
            <v xml:space="preserve">               </v>
          </cell>
          <cell r="N35" t="str">
            <v xml:space="preserve">               </v>
          </cell>
          <cell r="O35">
            <v>85</v>
          </cell>
          <cell r="P35">
            <v>46.4</v>
          </cell>
          <cell r="Q35">
            <v>503771</v>
          </cell>
          <cell r="R35">
            <v>21959</v>
          </cell>
          <cell r="S35">
            <v>3.48</v>
          </cell>
        </row>
        <row r="36">
          <cell r="A36" t="str">
            <v xml:space="preserve">315.00 28           </v>
          </cell>
          <cell r="B36">
            <v>46752</v>
          </cell>
          <cell r="C36">
            <v>65</v>
          </cell>
          <cell r="D36" t="str">
            <v xml:space="preserve">   R4</v>
          </cell>
          <cell r="E36">
            <v>0</v>
          </cell>
          <cell r="F36">
            <v>3474408.81</v>
          </cell>
          <cell r="G36">
            <v>2182181</v>
          </cell>
          <cell r="H36">
            <v>1292228</v>
          </cell>
          <cell r="I36">
            <v>100711</v>
          </cell>
          <cell r="J36">
            <v>2.9</v>
          </cell>
          <cell r="K36">
            <v>12.8</v>
          </cell>
          <cell r="L36" t="str">
            <v xml:space="preserve">               </v>
          </cell>
          <cell r="M36" t="str">
            <v xml:space="preserve">               </v>
          </cell>
          <cell r="N36" t="str">
            <v xml:space="preserve">               </v>
          </cell>
          <cell r="O36">
            <v>62.8</v>
          </cell>
          <cell r="P36">
            <v>23.8</v>
          </cell>
          <cell r="Q36">
            <v>1955240</v>
          </cell>
          <cell r="R36">
            <v>119015</v>
          </cell>
          <cell r="S36">
            <v>3.43</v>
          </cell>
        </row>
        <row r="37">
          <cell r="A37" t="str">
            <v xml:space="preserve">315.00 31           </v>
          </cell>
          <cell r="B37">
            <v>44926</v>
          </cell>
          <cell r="C37">
            <v>65</v>
          </cell>
          <cell r="D37" t="str">
            <v xml:space="preserve">   R4</v>
          </cell>
          <cell r="E37">
            <v>0</v>
          </cell>
          <cell r="F37">
            <v>1148175.19</v>
          </cell>
          <cell r="G37">
            <v>1147502</v>
          </cell>
          <cell r="H37">
            <v>673</v>
          </cell>
          <cell r="I37">
            <v>85</v>
          </cell>
          <cell r="J37">
            <v>0.01</v>
          </cell>
          <cell r="K37">
            <v>7.9</v>
          </cell>
          <cell r="L37" t="str">
            <v xml:space="preserve">               </v>
          </cell>
          <cell r="M37" t="str">
            <v xml:space="preserve">               </v>
          </cell>
          <cell r="N37" t="str">
            <v xml:space="preserve">               </v>
          </cell>
          <cell r="O37">
            <v>99.9</v>
          </cell>
          <cell r="P37">
            <v>47.3</v>
          </cell>
          <cell r="Q37">
            <v>968776</v>
          </cell>
          <cell r="R37">
            <v>23986</v>
          </cell>
          <cell r="S37">
            <v>2.09</v>
          </cell>
        </row>
        <row r="38">
          <cell r="A38" t="str">
            <v xml:space="preserve">315.00 32           </v>
          </cell>
          <cell r="B38">
            <v>45291</v>
          </cell>
          <cell r="C38">
            <v>65</v>
          </cell>
          <cell r="D38" t="str">
            <v xml:space="preserve">   R4</v>
          </cell>
          <cell r="E38">
            <v>0</v>
          </cell>
          <cell r="F38">
            <v>1052955.47</v>
          </cell>
          <cell r="G38">
            <v>1052959</v>
          </cell>
          <cell r="H38">
            <v>-4</v>
          </cell>
          <cell r="I38">
            <v>0</v>
          </cell>
          <cell r="J38">
            <v>0</v>
          </cell>
          <cell r="K38">
            <v>0</v>
          </cell>
          <cell r="L38" t="str">
            <v xml:space="preserve">               </v>
          </cell>
          <cell r="M38" t="str">
            <v xml:space="preserve">               </v>
          </cell>
          <cell r="N38" t="str">
            <v xml:space="preserve">               </v>
          </cell>
          <cell r="O38">
            <v>100</v>
          </cell>
          <cell r="P38">
            <v>48.3</v>
          </cell>
          <cell r="Q38">
            <v>873174</v>
          </cell>
          <cell r="R38">
            <v>21572</v>
          </cell>
          <cell r="S38">
            <v>2.0499999999999998</v>
          </cell>
        </row>
        <row r="39">
          <cell r="A39" t="str">
            <v xml:space="preserve">315.00 33           </v>
          </cell>
          <cell r="B39">
            <v>45657</v>
          </cell>
          <cell r="C39">
            <v>65</v>
          </cell>
          <cell r="D39" t="str">
            <v xml:space="preserve">   R4</v>
          </cell>
          <cell r="E39">
            <v>0</v>
          </cell>
          <cell r="F39">
            <v>800308.01</v>
          </cell>
          <cell r="G39">
            <v>797715</v>
          </cell>
          <cell r="H39">
            <v>2593</v>
          </cell>
          <cell r="I39">
            <v>261</v>
          </cell>
          <cell r="J39">
            <v>0.03</v>
          </cell>
          <cell r="K39">
            <v>9.9</v>
          </cell>
          <cell r="L39" t="str">
            <v xml:space="preserve">               </v>
          </cell>
          <cell r="M39" t="str">
            <v xml:space="preserve">               </v>
          </cell>
          <cell r="N39" t="str">
            <v xml:space="preserve">               </v>
          </cell>
          <cell r="O39">
            <v>99.7</v>
          </cell>
          <cell r="P39">
            <v>46.9</v>
          </cell>
          <cell r="Q39">
            <v>660987</v>
          </cell>
          <cell r="R39">
            <v>15010</v>
          </cell>
          <cell r="S39">
            <v>1.88</v>
          </cell>
        </row>
        <row r="40">
          <cell r="A40" t="str">
            <v xml:space="preserve">315.00 34           </v>
          </cell>
          <cell r="B40">
            <v>45291</v>
          </cell>
          <cell r="C40">
            <v>65</v>
          </cell>
          <cell r="D40" t="str">
            <v xml:space="preserve">   R4</v>
          </cell>
          <cell r="E40">
            <v>0</v>
          </cell>
          <cell r="F40">
            <v>6332738.7800000003</v>
          </cell>
          <cell r="G40">
            <v>6017125</v>
          </cell>
          <cell r="H40">
            <v>315614</v>
          </cell>
          <cell r="I40">
            <v>36209</v>
          </cell>
          <cell r="J40">
            <v>0.56999999999999995</v>
          </cell>
          <cell r="K40">
            <v>8.6999999999999993</v>
          </cell>
          <cell r="L40" t="str">
            <v xml:space="preserve">               </v>
          </cell>
          <cell r="M40" t="str">
            <v xml:space="preserve">               </v>
          </cell>
          <cell r="N40" t="str">
            <v xml:space="preserve">               </v>
          </cell>
          <cell r="O40">
            <v>95</v>
          </cell>
          <cell r="P40">
            <v>39.1</v>
          </cell>
          <cell r="Q40">
            <v>5158204</v>
          </cell>
          <cell r="R40">
            <v>134996</v>
          </cell>
          <cell r="S40">
            <v>2.13</v>
          </cell>
        </row>
        <row r="41">
          <cell r="A41" t="str">
            <v xml:space="preserve">315.00 35           </v>
          </cell>
          <cell r="B41">
            <v>59171</v>
          </cell>
          <cell r="C41">
            <v>65</v>
          </cell>
          <cell r="D41" t="str">
            <v xml:space="preserve">   R4</v>
          </cell>
          <cell r="E41">
            <v>0</v>
          </cell>
          <cell r="F41">
            <v>19836338</v>
          </cell>
          <cell r="G41">
            <v>2028385</v>
          </cell>
          <cell r="H41">
            <v>17807953</v>
          </cell>
          <cell r="I41">
            <v>390821</v>
          </cell>
          <cell r="J41">
            <v>1.97</v>
          </cell>
          <cell r="K41">
            <v>45.6</v>
          </cell>
          <cell r="L41" t="str">
            <v xml:space="preserve">               </v>
          </cell>
          <cell r="M41" t="str">
            <v xml:space="preserve">               </v>
          </cell>
          <cell r="N41" t="str">
            <v xml:space="preserve">               </v>
          </cell>
          <cell r="O41">
            <v>10.199999999999999</v>
          </cell>
          <cell r="P41">
            <v>4.3</v>
          </cell>
          <cell r="Q41">
            <v>1688533</v>
          </cell>
          <cell r="R41">
            <v>398161</v>
          </cell>
          <cell r="S41">
            <v>2.0099999999999998</v>
          </cell>
        </row>
        <row r="42">
          <cell r="A42" t="str">
            <v xml:space="preserve">316.00 26           </v>
          </cell>
          <cell r="B42">
            <v>42004</v>
          </cell>
          <cell r="C42">
            <v>65</v>
          </cell>
          <cell r="D42" t="str">
            <v xml:space="preserve">   R3</v>
          </cell>
          <cell r="E42">
            <v>0</v>
          </cell>
          <cell r="F42">
            <v>1489363.97</v>
          </cell>
          <cell r="G42">
            <v>1489365</v>
          </cell>
          <cell r="H42">
            <v>-1</v>
          </cell>
          <cell r="I42">
            <v>0</v>
          </cell>
          <cell r="J42">
            <v>0</v>
          </cell>
          <cell r="K42">
            <v>0</v>
          </cell>
          <cell r="L42" t="str">
            <v xml:space="preserve">               </v>
          </cell>
          <cell r="M42" t="str">
            <v xml:space="preserve">               </v>
          </cell>
          <cell r="N42" t="str">
            <v xml:space="preserve">               </v>
          </cell>
          <cell r="O42">
            <v>100</v>
          </cell>
          <cell r="P42">
            <v>21</v>
          </cell>
          <cell r="Q42">
            <v>1489365</v>
          </cell>
          <cell r="R42">
            <v>0</v>
          </cell>
          <cell r="S42">
            <v>0</v>
          </cell>
        </row>
        <row r="43">
          <cell r="A43" t="str">
            <v xml:space="preserve">316.00 27           </v>
          </cell>
          <cell r="B43">
            <v>44196</v>
          </cell>
          <cell r="C43">
            <v>65</v>
          </cell>
          <cell r="D43" t="str">
            <v xml:space="preserve">   R3</v>
          </cell>
          <cell r="E43">
            <v>0</v>
          </cell>
          <cell r="F43">
            <v>1876360.78</v>
          </cell>
          <cell r="G43">
            <v>1853380</v>
          </cell>
          <cell r="H43">
            <v>22981</v>
          </cell>
          <cell r="I43">
            <v>3837</v>
          </cell>
          <cell r="J43">
            <v>0.2</v>
          </cell>
          <cell r="K43">
            <v>6</v>
          </cell>
          <cell r="L43" t="str">
            <v xml:space="preserve">               </v>
          </cell>
          <cell r="M43" t="str">
            <v xml:space="preserve">               </v>
          </cell>
          <cell r="N43" t="str">
            <v xml:space="preserve">               </v>
          </cell>
          <cell r="O43">
            <v>98.8</v>
          </cell>
          <cell r="P43">
            <v>17.8</v>
          </cell>
          <cell r="Q43">
            <v>1358379</v>
          </cell>
          <cell r="R43">
            <v>86864</v>
          </cell>
          <cell r="S43">
            <v>4.63</v>
          </cell>
        </row>
        <row r="44">
          <cell r="A44" t="str">
            <v xml:space="preserve">316.00 28           </v>
          </cell>
          <cell r="B44">
            <v>46752</v>
          </cell>
          <cell r="C44">
            <v>65</v>
          </cell>
          <cell r="D44" t="str">
            <v xml:space="preserve">   R3</v>
          </cell>
          <cell r="E44">
            <v>0</v>
          </cell>
          <cell r="F44">
            <v>5848158.71</v>
          </cell>
          <cell r="G44">
            <v>3839062</v>
          </cell>
          <cell r="H44">
            <v>2009097</v>
          </cell>
          <cell r="I44">
            <v>156759</v>
          </cell>
          <cell r="J44">
            <v>2.68</v>
          </cell>
          <cell r="K44">
            <v>12.8</v>
          </cell>
          <cell r="L44" t="str">
            <v xml:space="preserve">               </v>
          </cell>
          <cell r="M44" t="str">
            <v xml:space="preserve">               </v>
          </cell>
          <cell r="N44" t="str">
            <v xml:space="preserve">               </v>
          </cell>
          <cell r="O44">
            <v>65.599999999999994</v>
          </cell>
          <cell r="P44">
            <v>17.7</v>
          </cell>
          <cell r="Q44">
            <v>3281597</v>
          </cell>
          <cell r="R44">
            <v>200510</v>
          </cell>
          <cell r="S44">
            <v>3.43</v>
          </cell>
        </row>
        <row r="45">
          <cell r="A45" t="str">
            <v xml:space="preserve">316.00 29           </v>
          </cell>
          <cell r="B45">
            <v>46752</v>
          </cell>
          <cell r="C45">
            <v>65</v>
          </cell>
          <cell r="D45" t="str">
            <v xml:space="preserve">   R3</v>
          </cell>
          <cell r="E45">
            <v>0</v>
          </cell>
          <cell r="F45">
            <v>1069956.3700000001</v>
          </cell>
          <cell r="G45">
            <v>450980</v>
          </cell>
          <cell r="H45">
            <v>618976</v>
          </cell>
          <cell r="I45">
            <v>47827</v>
          </cell>
          <cell r="J45">
            <v>4.47</v>
          </cell>
          <cell r="K45">
            <v>12.9</v>
          </cell>
          <cell r="L45" t="str">
            <v xml:space="preserve">               </v>
          </cell>
          <cell r="M45" t="str">
            <v xml:space="preserve">               </v>
          </cell>
          <cell r="N45" t="str">
            <v xml:space="preserve">               </v>
          </cell>
          <cell r="O45">
            <v>42.1</v>
          </cell>
          <cell r="P45">
            <v>5.2</v>
          </cell>
          <cell r="Q45">
            <v>286790</v>
          </cell>
          <cell r="R45">
            <v>60542</v>
          </cell>
          <cell r="S45">
            <v>5.66</v>
          </cell>
        </row>
        <row r="46">
          <cell r="A46" t="str">
            <v xml:space="preserve">316.00 31           </v>
          </cell>
          <cell r="B46">
            <v>44926</v>
          </cell>
          <cell r="C46">
            <v>65</v>
          </cell>
          <cell r="D46" t="str">
            <v xml:space="preserve">   R3</v>
          </cell>
          <cell r="E46">
            <v>0</v>
          </cell>
          <cell r="F46">
            <v>2187891.23</v>
          </cell>
          <cell r="G46">
            <v>1987118</v>
          </cell>
          <cell r="H46">
            <v>200773</v>
          </cell>
          <cell r="I46">
            <v>25196</v>
          </cell>
          <cell r="J46">
            <v>1.1499999999999999</v>
          </cell>
          <cell r="K46">
            <v>8</v>
          </cell>
          <cell r="L46" t="str">
            <v xml:space="preserve">               </v>
          </cell>
          <cell r="M46" t="str">
            <v xml:space="preserve">               </v>
          </cell>
          <cell r="N46" t="str">
            <v xml:space="preserve">               </v>
          </cell>
          <cell r="O46">
            <v>90.8</v>
          </cell>
          <cell r="P46">
            <v>20.8</v>
          </cell>
          <cell r="Q46">
            <v>1472717</v>
          </cell>
          <cell r="R46">
            <v>90378</v>
          </cell>
          <cell r="S46">
            <v>4.13</v>
          </cell>
        </row>
        <row r="47">
          <cell r="A47" t="str">
            <v xml:space="preserve">316.00 32           </v>
          </cell>
          <cell r="B47">
            <v>45291</v>
          </cell>
          <cell r="C47">
            <v>65</v>
          </cell>
          <cell r="D47" t="str">
            <v xml:space="preserve">   R3</v>
          </cell>
          <cell r="E47">
            <v>0</v>
          </cell>
          <cell r="F47">
            <v>2829108.29</v>
          </cell>
          <cell r="G47">
            <v>2829106</v>
          </cell>
          <cell r="H47">
            <v>2</v>
          </cell>
          <cell r="I47">
            <v>0</v>
          </cell>
          <cell r="J47">
            <v>0</v>
          </cell>
          <cell r="K47">
            <v>0</v>
          </cell>
          <cell r="L47" t="str">
            <v xml:space="preserve">               </v>
          </cell>
          <cell r="M47" t="str">
            <v xml:space="preserve">               </v>
          </cell>
          <cell r="N47" t="str">
            <v xml:space="preserve">               </v>
          </cell>
          <cell r="O47">
            <v>100</v>
          </cell>
          <cell r="P47">
            <v>18.8</v>
          </cell>
          <cell r="Q47">
            <v>1886988</v>
          </cell>
          <cell r="R47">
            <v>105848</v>
          </cell>
          <cell r="S47">
            <v>3.74</v>
          </cell>
        </row>
        <row r="48">
          <cell r="A48" t="str">
            <v xml:space="preserve">316.00 33           </v>
          </cell>
          <cell r="B48">
            <v>45657</v>
          </cell>
          <cell r="C48">
            <v>65</v>
          </cell>
          <cell r="D48" t="str">
            <v xml:space="preserve">   R3</v>
          </cell>
          <cell r="E48">
            <v>0</v>
          </cell>
          <cell r="F48">
            <v>5645295.8399999999</v>
          </cell>
          <cell r="G48">
            <v>4799843</v>
          </cell>
          <cell r="H48">
            <v>845453</v>
          </cell>
          <cell r="I48">
            <v>85303</v>
          </cell>
          <cell r="J48">
            <v>1.51</v>
          </cell>
          <cell r="K48">
            <v>9.9</v>
          </cell>
          <cell r="L48" t="str">
            <v xml:space="preserve">               </v>
          </cell>
          <cell r="M48" t="str">
            <v xml:space="preserve">               </v>
          </cell>
          <cell r="N48" t="str">
            <v xml:space="preserve">               </v>
          </cell>
          <cell r="O48">
            <v>85</v>
          </cell>
          <cell r="P48">
            <v>17</v>
          </cell>
          <cell r="Q48">
            <v>3510497</v>
          </cell>
          <cell r="R48">
            <v>215634</v>
          </cell>
          <cell r="S48">
            <v>3.82</v>
          </cell>
        </row>
        <row r="49">
          <cell r="A49" t="str">
            <v xml:space="preserve">316.00 34           </v>
          </cell>
          <cell r="B49">
            <v>45291</v>
          </cell>
          <cell r="C49">
            <v>65</v>
          </cell>
          <cell r="D49" t="str">
            <v xml:space="preserve">   R3</v>
          </cell>
          <cell r="E49">
            <v>0</v>
          </cell>
          <cell r="F49">
            <v>11471328.76</v>
          </cell>
          <cell r="G49">
            <v>9146747</v>
          </cell>
          <cell r="H49">
            <v>2324582</v>
          </cell>
          <cell r="I49">
            <v>259867</v>
          </cell>
          <cell r="J49">
            <v>2.27</v>
          </cell>
          <cell r="K49">
            <v>8.9</v>
          </cell>
          <cell r="L49" t="str">
            <v xml:space="preserve">               </v>
          </cell>
          <cell r="M49" t="str">
            <v xml:space="preserve">               </v>
          </cell>
          <cell r="N49" t="str">
            <v xml:space="preserve">               </v>
          </cell>
          <cell r="O49">
            <v>79.7</v>
          </cell>
          <cell r="P49">
            <v>15.2</v>
          </cell>
          <cell r="Q49">
            <v>7017079</v>
          </cell>
          <cell r="R49">
            <v>498748</v>
          </cell>
          <cell r="S49">
            <v>4.3499999999999996</v>
          </cell>
        </row>
        <row r="50">
          <cell r="A50" t="str">
            <v xml:space="preserve">316.00 35           </v>
          </cell>
          <cell r="B50">
            <v>59171</v>
          </cell>
          <cell r="C50">
            <v>65</v>
          </cell>
          <cell r="D50" t="str">
            <v xml:space="preserve">   R3</v>
          </cell>
          <cell r="E50">
            <v>0</v>
          </cell>
          <cell r="F50">
            <v>1771257</v>
          </cell>
          <cell r="G50">
            <v>547131</v>
          </cell>
          <cell r="H50">
            <v>1224126</v>
          </cell>
          <cell r="I50">
            <v>27695</v>
          </cell>
          <cell r="J50">
            <v>1.56</v>
          </cell>
          <cell r="K50">
            <v>44.2</v>
          </cell>
          <cell r="L50" t="str">
            <v xml:space="preserve">               </v>
          </cell>
          <cell r="M50" t="str">
            <v xml:space="preserve">               </v>
          </cell>
          <cell r="N50" t="str">
            <v xml:space="preserve">               </v>
          </cell>
          <cell r="O50">
            <v>30.9</v>
          </cell>
          <cell r="P50">
            <v>4.8</v>
          </cell>
          <cell r="Q50">
            <v>169158</v>
          </cell>
          <cell r="R50">
            <v>36241</v>
          </cell>
          <cell r="S50">
            <v>2.0499999999999998</v>
          </cell>
        </row>
        <row r="51">
          <cell r="A51" t="str">
            <v xml:space="preserve">316.00 36           </v>
          </cell>
          <cell r="B51">
            <v>59171</v>
          </cell>
          <cell r="C51">
            <v>65</v>
          </cell>
          <cell r="D51" t="str">
            <v xml:space="preserve">   R3</v>
          </cell>
          <cell r="E51">
            <v>0</v>
          </cell>
          <cell r="F51">
            <v>15380382</v>
          </cell>
          <cell r="G51">
            <v>930317</v>
          </cell>
          <cell r="H51">
            <v>14450065</v>
          </cell>
          <cell r="I51">
            <v>324975</v>
          </cell>
          <cell r="J51">
            <v>2.11</v>
          </cell>
          <cell r="K51">
            <v>44.5</v>
          </cell>
          <cell r="L51" t="str">
            <v xml:space="preserve">               </v>
          </cell>
          <cell r="M51" t="str">
            <v xml:space="preserve">               </v>
          </cell>
          <cell r="N51" t="str">
            <v xml:space="preserve">               </v>
          </cell>
          <cell r="O51">
            <v>6</v>
          </cell>
          <cell r="P51">
            <v>3.3</v>
          </cell>
          <cell r="Q51">
            <v>1045690</v>
          </cell>
          <cell r="R51">
            <v>322564</v>
          </cell>
          <cell r="S51">
            <v>2.1</v>
          </cell>
        </row>
        <row r="52">
          <cell r="A52" t="str">
            <v xml:space="preserve">316.00 37           </v>
          </cell>
          <cell r="B52">
            <v>59171</v>
          </cell>
          <cell r="C52">
            <v>65</v>
          </cell>
          <cell r="D52" t="str">
            <v xml:space="preserve">   R3</v>
          </cell>
          <cell r="E52">
            <v>0</v>
          </cell>
          <cell r="F52">
            <v>2490651.56</v>
          </cell>
          <cell r="G52">
            <v>1274815</v>
          </cell>
          <cell r="H52">
            <v>1215837</v>
          </cell>
          <cell r="I52">
            <v>27311</v>
          </cell>
          <cell r="J52">
            <v>1.1000000000000001</v>
          </cell>
          <cell r="K52">
            <v>44.5</v>
          </cell>
          <cell r="L52" t="str">
            <v xml:space="preserve">               </v>
          </cell>
          <cell r="M52" t="str">
            <v xml:space="preserve">               </v>
          </cell>
          <cell r="N52" t="str">
            <v xml:space="preserve">               </v>
          </cell>
          <cell r="O52">
            <v>51.2</v>
          </cell>
          <cell r="P52">
            <v>4.7</v>
          </cell>
          <cell r="Q52">
            <v>227241</v>
          </cell>
          <cell r="R52">
            <v>51177</v>
          </cell>
          <cell r="S52">
            <v>2.0499999999999998</v>
          </cell>
        </row>
        <row r="53">
          <cell r="A53" t="str">
            <v xml:space="preserve">341.00 01           </v>
          </cell>
          <cell r="B53">
            <v>47848</v>
          </cell>
          <cell r="C53">
            <v>60</v>
          </cell>
          <cell r="D53" t="str">
            <v xml:space="preserve"> S2.5</v>
          </cell>
          <cell r="E53">
            <v>0</v>
          </cell>
          <cell r="F53">
            <v>727594.81</v>
          </cell>
          <cell r="G53">
            <v>704001</v>
          </cell>
          <cell r="H53">
            <v>23594</v>
          </cell>
          <cell r="I53">
            <v>1476</v>
          </cell>
          <cell r="J53">
            <v>0.2</v>
          </cell>
          <cell r="K53">
            <v>16</v>
          </cell>
          <cell r="L53" t="str">
            <v xml:space="preserve">               </v>
          </cell>
          <cell r="M53" t="str">
            <v xml:space="preserve">               </v>
          </cell>
          <cell r="N53" t="str">
            <v xml:space="preserve">               </v>
          </cell>
          <cell r="O53">
            <v>96.8</v>
          </cell>
          <cell r="P53">
            <v>30.5</v>
          </cell>
          <cell r="Q53">
            <v>465244</v>
          </cell>
          <cell r="R53">
            <v>17782</v>
          </cell>
          <cell r="S53">
            <v>2.44</v>
          </cell>
        </row>
        <row r="54">
          <cell r="A54" t="str">
            <v xml:space="preserve">341.00 02           </v>
          </cell>
          <cell r="B54">
            <v>58075</v>
          </cell>
          <cell r="C54">
            <v>60</v>
          </cell>
          <cell r="D54" t="str">
            <v xml:space="preserve"> S2.5</v>
          </cell>
          <cell r="E54">
            <v>0</v>
          </cell>
          <cell r="F54">
            <v>22034769</v>
          </cell>
          <cell r="G54">
            <v>494</v>
          </cell>
          <cell r="H54">
            <v>22034275</v>
          </cell>
          <cell r="I54">
            <v>522135</v>
          </cell>
          <cell r="J54">
            <v>2.37</v>
          </cell>
          <cell r="K54">
            <v>42.2</v>
          </cell>
          <cell r="L54" t="str">
            <v xml:space="preserve">               </v>
          </cell>
          <cell r="M54" t="str">
            <v xml:space="preserve">               </v>
          </cell>
          <cell r="N54" t="str">
            <v xml:space="preserve">               </v>
          </cell>
          <cell r="O54">
            <v>0</v>
          </cell>
          <cell r="P54">
            <v>1.5</v>
          </cell>
          <cell r="Q54">
            <v>755283</v>
          </cell>
          <cell r="R54">
            <v>504613</v>
          </cell>
          <cell r="S54">
            <v>2.29</v>
          </cell>
        </row>
        <row r="55">
          <cell r="A55" t="str">
            <v xml:space="preserve">341.00 03           </v>
          </cell>
          <cell r="B55">
            <v>49309</v>
          </cell>
          <cell r="C55">
            <v>50</v>
          </cell>
          <cell r="D55" t="str">
            <v xml:space="preserve">   R3</v>
          </cell>
          <cell r="E55">
            <v>0</v>
          </cell>
          <cell r="F55">
            <v>91868</v>
          </cell>
          <cell r="G55">
            <v>6977</v>
          </cell>
          <cell r="H55">
            <v>84891</v>
          </cell>
          <cell r="I55">
            <v>4308</v>
          </cell>
          <cell r="J55">
            <v>4.6900000000000004</v>
          </cell>
          <cell r="K55">
            <v>19.7</v>
          </cell>
          <cell r="L55" t="str">
            <v xml:space="preserve">               </v>
          </cell>
          <cell r="M55" t="str">
            <v xml:space="preserve">               </v>
          </cell>
          <cell r="N55" t="str">
            <v xml:space="preserve">               </v>
          </cell>
          <cell r="O55">
            <v>7.6</v>
          </cell>
          <cell r="P55">
            <v>3.2</v>
          </cell>
          <cell r="Q55">
            <v>12293</v>
          </cell>
          <cell r="R55">
            <v>4040</v>
          </cell>
          <cell r="S55">
            <v>4.4000000000000004</v>
          </cell>
        </row>
        <row r="56">
          <cell r="A56" t="str">
            <v xml:space="preserve">342.00 01           </v>
          </cell>
          <cell r="B56">
            <v>47848</v>
          </cell>
          <cell r="C56">
            <v>45</v>
          </cell>
          <cell r="D56" t="str">
            <v xml:space="preserve">   R4</v>
          </cell>
          <cell r="E56">
            <v>0</v>
          </cell>
          <cell r="F56">
            <v>480893</v>
          </cell>
          <cell r="G56">
            <v>480893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 t="str">
            <v xml:space="preserve">               </v>
          </cell>
          <cell r="M56" t="str">
            <v xml:space="preserve">               </v>
          </cell>
          <cell r="N56" t="str">
            <v xml:space="preserve">               </v>
          </cell>
          <cell r="O56">
            <v>100</v>
          </cell>
          <cell r="P56">
            <v>34</v>
          </cell>
          <cell r="Q56">
            <v>350527</v>
          </cell>
          <cell r="R56">
            <v>11060</v>
          </cell>
          <cell r="S56">
            <v>2.2999999999999998</v>
          </cell>
        </row>
        <row r="57">
          <cell r="A57" t="str">
            <v xml:space="preserve">342.00 02           </v>
          </cell>
          <cell r="B57">
            <v>58075</v>
          </cell>
          <cell r="C57">
            <v>45</v>
          </cell>
          <cell r="D57" t="str">
            <v xml:space="preserve">   R4</v>
          </cell>
          <cell r="E57">
            <v>0</v>
          </cell>
          <cell r="F57">
            <v>3118540</v>
          </cell>
          <cell r="G57">
            <v>164580</v>
          </cell>
          <cell r="H57">
            <v>2953960</v>
          </cell>
          <cell r="I57">
            <v>73610</v>
          </cell>
          <cell r="J57">
            <v>2.36</v>
          </cell>
          <cell r="K57">
            <v>40.1</v>
          </cell>
          <cell r="L57" t="str">
            <v xml:space="preserve">               </v>
          </cell>
          <cell r="M57" t="str">
            <v xml:space="preserve">               </v>
          </cell>
          <cell r="N57" t="str">
            <v xml:space="preserve">               </v>
          </cell>
          <cell r="O57">
            <v>5.3</v>
          </cell>
          <cell r="P57">
            <v>1.5</v>
          </cell>
          <cell r="Q57">
            <v>111644</v>
          </cell>
          <cell r="R57">
            <v>74845</v>
          </cell>
          <cell r="S57">
            <v>2.4</v>
          </cell>
        </row>
        <row r="58">
          <cell r="A58" t="str">
            <v xml:space="preserve">343.00 02           </v>
          </cell>
          <cell r="B58">
            <v>58075</v>
          </cell>
          <cell r="C58">
            <v>40</v>
          </cell>
          <cell r="D58" t="str">
            <v xml:space="preserve">   S1</v>
          </cell>
          <cell r="E58">
            <v>0</v>
          </cell>
          <cell r="F58">
            <v>55805205</v>
          </cell>
          <cell r="G58">
            <v>3225356</v>
          </cell>
          <cell r="H58">
            <v>52579849</v>
          </cell>
          <cell r="I58">
            <v>1524495</v>
          </cell>
          <cell r="J58">
            <v>2.73</v>
          </cell>
          <cell r="K58">
            <v>34.5</v>
          </cell>
          <cell r="L58" t="str">
            <v xml:space="preserve">               </v>
          </cell>
          <cell r="M58" t="str">
            <v xml:space="preserve">               </v>
          </cell>
          <cell r="N58" t="str">
            <v xml:space="preserve">               </v>
          </cell>
          <cell r="O58">
            <v>5.8</v>
          </cell>
          <cell r="P58">
            <v>1.5</v>
          </cell>
          <cell r="Q58">
            <v>2325961</v>
          </cell>
          <cell r="R58">
            <v>1551385</v>
          </cell>
          <cell r="S58">
            <v>2.78</v>
          </cell>
        </row>
        <row r="59">
          <cell r="A59" t="str">
            <v xml:space="preserve">344.00 01           </v>
          </cell>
          <cell r="B59">
            <v>47848</v>
          </cell>
          <cell r="C59">
            <v>40</v>
          </cell>
          <cell r="D59" t="str">
            <v xml:space="preserve">   R3</v>
          </cell>
          <cell r="E59">
            <v>0</v>
          </cell>
          <cell r="F59">
            <v>9456647.1199999992</v>
          </cell>
          <cell r="G59">
            <v>4882368</v>
          </cell>
          <cell r="H59">
            <v>4574279</v>
          </cell>
          <cell r="I59">
            <v>303934</v>
          </cell>
          <cell r="J59">
            <v>3.21</v>
          </cell>
          <cell r="K59">
            <v>15.1</v>
          </cell>
          <cell r="L59" t="str">
            <v xml:space="preserve">               </v>
          </cell>
          <cell r="M59" t="str">
            <v xml:space="preserve">               </v>
          </cell>
          <cell r="N59" t="str">
            <v xml:space="preserve">               </v>
          </cell>
          <cell r="O59">
            <v>51.6</v>
          </cell>
          <cell r="P59">
            <v>13.6</v>
          </cell>
          <cell r="Q59">
            <v>4246580</v>
          </cell>
          <cell r="R59">
            <v>349715</v>
          </cell>
          <cell r="S59">
            <v>3.7</v>
          </cell>
        </row>
        <row r="60">
          <cell r="A60" t="str">
            <v xml:space="preserve">344.00 02           </v>
          </cell>
          <cell r="B60">
            <v>58075</v>
          </cell>
          <cell r="C60">
            <v>40</v>
          </cell>
          <cell r="D60" t="str">
            <v xml:space="preserve">   R3</v>
          </cell>
          <cell r="E60">
            <v>0</v>
          </cell>
          <cell r="F60">
            <v>8420577</v>
          </cell>
          <cell r="G60">
            <v>0</v>
          </cell>
          <cell r="H60">
            <v>8420577</v>
          </cell>
          <cell r="I60">
            <v>226542</v>
          </cell>
          <cell r="J60">
            <v>2.69</v>
          </cell>
          <cell r="K60">
            <v>37.200000000000003</v>
          </cell>
          <cell r="L60" t="str">
            <v xml:space="preserve">               </v>
          </cell>
          <cell r="M60" t="str">
            <v xml:space="preserve">               </v>
          </cell>
          <cell r="N60" t="str">
            <v xml:space="preserve">               </v>
          </cell>
          <cell r="O60">
            <v>0</v>
          </cell>
          <cell r="P60">
            <v>0.5</v>
          </cell>
          <cell r="Q60">
            <v>111741</v>
          </cell>
          <cell r="R60">
            <v>223145</v>
          </cell>
          <cell r="S60">
            <v>2.65</v>
          </cell>
        </row>
        <row r="61">
          <cell r="A61" t="str">
            <v xml:space="preserve">344.00 03           </v>
          </cell>
          <cell r="B61">
            <v>49309</v>
          </cell>
          <cell r="C61">
            <v>30</v>
          </cell>
          <cell r="D61" t="str">
            <v xml:space="preserve"> S2.5</v>
          </cell>
          <cell r="E61">
            <v>0</v>
          </cell>
          <cell r="F61">
            <v>944430</v>
          </cell>
          <cell r="G61">
            <v>92582</v>
          </cell>
          <cell r="H61">
            <v>851848</v>
          </cell>
          <cell r="I61">
            <v>45052</v>
          </cell>
          <cell r="J61">
            <v>4.7699999999999996</v>
          </cell>
          <cell r="K61">
            <v>18.899999999999999</v>
          </cell>
          <cell r="L61" t="str">
            <v xml:space="preserve">               </v>
          </cell>
          <cell r="M61" t="str">
            <v xml:space="preserve">               </v>
          </cell>
          <cell r="N61" t="str">
            <v xml:space="preserve">               </v>
          </cell>
          <cell r="O61">
            <v>9.8000000000000007</v>
          </cell>
          <cell r="P61">
            <v>3.6</v>
          </cell>
          <cell r="Q61">
            <v>147474</v>
          </cell>
          <cell r="R61">
            <v>42144</v>
          </cell>
          <cell r="S61">
            <v>4.46</v>
          </cell>
        </row>
        <row r="62">
          <cell r="A62" t="str">
            <v xml:space="preserve">345.00 01           </v>
          </cell>
          <cell r="B62">
            <v>47848</v>
          </cell>
          <cell r="C62">
            <v>45</v>
          </cell>
          <cell r="D62" t="str">
            <v xml:space="preserve"> S1.5</v>
          </cell>
          <cell r="E62">
            <v>0</v>
          </cell>
          <cell r="F62">
            <v>987809</v>
          </cell>
          <cell r="G62">
            <v>451417</v>
          </cell>
          <cell r="H62">
            <v>536392</v>
          </cell>
          <cell r="I62">
            <v>35596</v>
          </cell>
          <cell r="J62">
            <v>3.6</v>
          </cell>
          <cell r="K62">
            <v>15.1</v>
          </cell>
          <cell r="L62" t="str">
            <v xml:space="preserve">               </v>
          </cell>
          <cell r="M62" t="str">
            <v xml:space="preserve">               </v>
          </cell>
          <cell r="N62" t="str">
            <v xml:space="preserve">               </v>
          </cell>
          <cell r="O62">
            <v>45.7</v>
          </cell>
          <cell r="P62">
            <v>17.100000000000001</v>
          </cell>
          <cell r="Q62">
            <v>390802</v>
          </cell>
          <cell r="R62">
            <v>40355</v>
          </cell>
          <cell r="S62">
            <v>4.09</v>
          </cell>
        </row>
        <row r="63">
          <cell r="A63" t="str">
            <v xml:space="preserve">345.00 02           </v>
          </cell>
          <cell r="B63">
            <v>58075</v>
          </cell>
          <cell r="C63">
            <v>45</v>
          </cell>
          <cell r="D63" t="str">
            <v xml:space="preserve"> S1.5</v>
          </cell>
          <cell r="E63">
            <v>0</v>
          </cell>
          <cell r="F63">
            <v>4765573</v>
          </cell>
          <cell r="G63">
            <v>331751</v>
          </cell>
          <cell r="H63">
            <v>4433822</v>
          </cell>
          <cell r="I63">
            <v>118883</v>
          </cell>
          <cell r="J63">
            <v>2.4900000000000002</v>
          </cell>
          <cell r="K63">
            <v>37.299999999999997</v>
          </cell>
          <cell r="L63" t="str">
            <v xml:space="preserve">               </v>
          </cell>
          <cell r="M63" t="str">
            <v xml:space="preserve">               </v>
          </cell>
          <cell r="N63" t="str">
            <v xml:space="preserve">               </v>
          </cell>
          <cell r="O63">
            <v>7</v>
          </cell>
          <cell r="P63">
            <v>1.5</v>
          </cell>
          <cell r="Q63">
            <v>181810</v>
          </cell>
          <cell r="R63">
            <v>122967</v>
          </cell>
          <cell r="S63">
            <v>2.58</v>
          </cell>
        </row>
        <row r="64">
          <cell r="A64" t="str">
            <v xml:space="preserve">345.00 03           </v>
          </cell>
          <cell r="B64">
            <v>49309</v>
          </cell>
          <cell r="C64">
            <v>40</v>
          </cell>
          <cell r="D64" t="str">
            <v xml:space="preserve"> R2.5</v>
          </cell>
          <cell r="E64">
            <v>0</v>
          </cell>
          <cell r="F64">
            <v>167360</v>
          </cell>
          <cell r="G64">
            <v>16736</v>
          </cell>
          <cell r="H64">
            <v>150624</v>
          </cell>
          <cell r="I64">
            <v>7856</v>
          </cell>
          <cell r="J64">
            <v>4.6900000000000004</v>
          </cell>
          <cell r="K64">
            <v>19.2</v>
          </cell>
          <cell r="L64" t="str">
            <v xml:space="preserve">               </v>
          </cell>
          <cell r="M64" t="str">
            <v xml:space="preserve">               </v>
          </cell>
          <cell r="N64" t="str">
            <v xml:space="preserve">               </v>
          </cell>
          <cell r="O64">
            <v>10</v>
          </cell>
          <cell r="P64">
            <v>3.7</v>
          </cell>
          <cell r="Q64">
            <v>25961</v>
          </cell>
          <cell r="R64">
            <v>7371</v>
          </cell>
          <cell r="S64">
            <v>4.4000000000000004</v>
          </cell>
        </row>
        <row r="65">
          <cell r="A65" t="str">
            <v xml:space="preserve">346.00 01           </v>
          </cell>
          <cell r="B65">
            <v>47848</v>
          </cell>
          <cell r="C65">
            <v>45</v>
          </cell>
          <cell r="D65" t="str">
            <v xml:space="preserve">   S3</v>
          </cell>
          <cell r="E65">
            <v>0</v>
          </cell>
          <cell r="F65">
            <v>4033083.38</v>
          </cell>
          <cell r="G65">
            <v>4033082</v>
          </cell>
          <cell r="H65">
            <v>1</v>
          </cell>
          <cell r="I65">
            <v>0</v>
          </cell>
          <cell r="J65">
            <v>0</v>
          </cell>
          <cell r="K65">
            <v>0</v>
          </cell>
          <cell r="L65" t="str">
            <v xml:space="preserve">               </v>
          </cell>
          <cell r="M65" t="str">
            <v xml:space="preserve">               </v>
          </cell>
          <cell r="N65" t="str">
            <v xml:space="preserve">               </v>
          </cell>
          <cell r="O65">
            <v>100</v>
          </cell>
          <cell r="P65">
            <v>18.5</v>
          </cell>
          <cell r="Q65">
            <v>2146234</v>
          </cell>
          <cell r="R65">
            <v>126192</v>
          </cell>
          <cell r="S65">
            <v>3.13</v>
          </cell>
        </row>
        <row r="66">
          <cell r="A66" t="str">
            <v xml:space="preserve">346.00 02           </v>
          </cell>
          <cell r="B66">
            <v>58075</v>
          </cell>
          <cell r="C66">
            <v>45</v>
          </cell>
          <cell r="D66" t="str">
            <v xml:space="preserve">   S3</v>
          </cell>
          <cell r="E66">
            <v>0</v>
          </cell>
          <cell r="F66">
            <v>347016</v>
          </cell>
          <cell r="G66">
            <v>18060</v>
          </cell>
          <cell r="H66">
            <v>328956</v>
          </cell>
          <cell r="I66">
            <v>8370</v>
          </cell>
          <cell r="J66">
            <v>2.41</v>
          </cell>
          <cell r="K66">
            <v>39.299999999999997</v>
          </cell>
          <cell r="L66" t="str">
            <v xml:space="preserve">               </v>
          </cell>
          <cell r="M66" t="str">
            <v xml:space="preserve">               </v>
          </cell>
          <cell r="N66" t="str">
            <v xml:space="preserve">               </v>
          </cell>
          <cell r="O66">
            <v>5.2</v>
          </cell>
          <cell r="P66">
            <v>1.5</v>
          </cell>
          <cell r="Q66">
            <v>12756</v>
          </cell>
          <cell r="R66">
            <v>8502</v>
          </cell>
          <cell r="S66">
            <v>2.4500000000000002</v>
          </cell>
        </row>
        <row r="67">
          <cell r="A67">
            <v>350.1</v>
          </cell>
          <cell r="B67" t="str">
            <v xml:space="preserve">          </v>
          </cell>
          <cell r="C67">
            <v>75</v>
          </cell>
          <cell r="D67" t="str">
            <v xml:space="preserve">   R3</v>
          </cell>
          <cell r="E67">
            <v>0</v>
          </cell>
          <cell r="F67">
            <v>12194085.41</v>
          </cell>
          <cell r="G67">
            <v>5294165</v>
          </cell>
          <cell r="H67">
            <v>6899920</v>
          </cell>
          <cell r="I67">
            <v>120741</v>
          </cell>
          <cell r="J67">
            <v>0.99</v>
          </cell>
          <cell r="K67">
            <v>57.1</v>
          </cell>
          <cell r="L67" t="str">
            <v xml:space="preserve">               </v>
          </cell>
          <cell r="M67" t="str">
            <v xml:space="preserve">               </v>
          </cell>
          <cell r="N67" t="str">
            <v xml:space="preserve">               </v>
          </cell>
          <cell r="O67">
            <v>43.4</v>
          </cell>
          <cell r="P67">
            <v>22.7</v>
          </cell>
          <cell r="Q67">
            <v>3454951</v>
          </cell>
          <cell r="R67">
            <v>162181</v>
          </cell>
          <cell r="S67">
            <v>1.33</v>
          </cell>
        </row>
        <row r="68">
          <cell r="A68">
            <v>352</v>
          </cell>
          <cell r="B68" t="str">
            <v xml:space="preserve">          </v>
          </cell>
          <cell r="C68">
            <v>65</v>
          </cell>
          <cell r="D68" t="str">
            <v xml:space="preserve">   R4</v>
          </cell>
          <cell r="E68">
            <v>-5</v>
          </cell>
          <cell r="F68">
            <v>8542216.5299999993</v>
          </cell>
          <cell r="G68">
            <v>3399933</v>
          </cell>
          <cell r="H68">
            <v>5569394</v>
          </cell>
          <cell r="I68">
            <v>113756</v>
          </cell>
          <cell r="J68">
            <v>1.33</v>
          </cell>
          <cell r="K68">
            <v>49</v>
          </cell>
          <cell r="L68" t="str">
            <v xml:space="preserve">               </v>
          </cell>
          <cell r="M68" t="str">
            <v xml:space="preserve">               </v>
          </cell>
          <cell r="N68" t="str">
            <v xml:space="preserve">               </v>
          </cell>
          <cell r="O68">
            <v>39.799999999999997</v>
          </cell>
          <cell r="P68">
            <v>18.8</v>
          </cell>
          <cell r="Q68">
            <v>2543104</v>
          </cell>
          <cell r="R68">
            <v>138128</v>
          </cell>
          <cell r="S68">
            <v>1.62</v>
          </cell>
        </row>
        <row r="69">
          <cell r="A69">
            <v>353</v>
          </cell>
          <cell r="B69" t="str">
            <v xml:space="preserve">          </v>
          </cell>
          <cell r="C69">
            <v>48</v>
          </cell>
          <cell r="D69" t="str">
            <v xml:space="preserve">   R4</v>
          </cell>
          <cell r="E69">
            <v>-2</v>
          </cell>
          <cell r="F69">
            <v>140109294.83000001</v>
          </cell>
          <cell r="G69">
            <v>78932091</v>
          </cell>
          <cell r="H69">
            <v>63979390</v>
          </cell>
          <cell r="I69">
            <v>1714655</v>
          </cell>
          <cell r="J69">
            <v>1.22</v>
          </cell>
          <cell r="K69">
            <v>37.299999999999997</v>
          </cell>
          <cell r="L69" t="str">
            <v xml:space="preserve">               </v>
          </cell>
          <cell r="M69" t="str">
            <v xml:space="preserve">               </v>
          </cell>
          <cell r="N69" t="str">
            <v xml:space="preserve">               </v>
          </cell>
          <cell r="O69">
            <v>56.3</v>
          </cell>
          <cell r="P69">
            <v>18.100000000000001</v>
          </cell>
          <cell r="Q69">
            <v>51745867</v>
          </cell>
          <cell r="R69">
            <v>2972559</v>
          </cell>
          <cell r="S69">
            <v>2.12</v>
          </cell>
        </row>
        <row r="70">
          <cell r="A70">
            <v>354</v>
          </cell>
          <cell r="B70" t="str">
            <v xml:space="preserve">          </v>
          </cell>
          <cell r="C70">
            <v>70</v>
          </cell>
          <cell r="D70" t="str">
            <v xml:space="preserve">   R4</v>
          </cell>
          <cell r="E70">
            <v>-10</v>
          </cell>
          <cell r="F70">
            <v>25606948.66</v>
          </cell>
          <cell r="G70">
            <v>12899841</v>
          </cell>
          <cell r="H70">
            <v>15267803</v>
          </cell>
          <cell r="I70">
            <v>330965</v>
          </cell>
          <cell r="J70">
            <v>1.29</v>
          </cell>
          <cell r="K70">
            <v>46.1</v>
          </cell>
          <cell r="L70" t="str">
            <v xml:space="preserve">               </v>
          </cell>
          <cell r="M70" t="str">
            <v xml:space="preserve">               </v>
          </cell>
          <cell r="N70" t="str">
            <v xml:space="preserve">               </v>
          </cell>
          <cell r="O70">
            <v>50.4</v>
          </cell>
          <cell r="P70">
            <v>24.5</v>
          </cell>
          <cell r="Q70">
            <v>9758519</v>
          </cell>
          <cell r="R70">
            <v>402797</v>
          </cell>
          <cell r="S70">
            <v>1.57</v>
          </cell>
        </row>
        <row r="71">
          <cell r="A71">
            <v>355</v>
          </cell>
          <cell r="B71" t="str">
            <v xml:space="preserve">          </v>
          </cell>
          <cell r="C71">
            <v>50</v>
          </cell>
          <cell r="D71" t="str">
            <v xml:space="preserve">   S3</v>
          </cell>
          <cell r="E71">
            <v>-25</v>
          </cell>
          <cell r="F71">
            <v>111507247.39</v>
          </cell>
          <cell r="G71">
            <v>52598405</v>
          </cell>
          <cell r="H71">
            <v>86785654</v>
          </cell>
          <cell r="I71">
            <v>2459095</v>
          </cell>
          <cell r="J71">
            <v>2.21</v>
          </cell>
          <cell r="K71">
            <v>35.299999999999997</v>
          </cell>
          <cell r="L71" t="str">
            <v xml:space="preserve">               </v>
          </cell>
          <cell r="M71" t="str">
            <v xml:space="preserve">               </v>
          </cell>
          <cell r="N71" t="str">
            <v xml:space="preserve">               </v>
          </cell>
          <cell r="O71">
            <v>47.2</v>
          </cell>
          <cell r="P71">
            <v>16.899999999999999</v>
          </cell>
          <cell r="Q71">
            <v>45176602</v>
          </cell>
          <cell r="R71">
            <v>2787681</v>
          </cell>
          <cell r="S71">
            <v>2.5</v>
          </cell>
        </row>
        <row r="72">
          <cell r="A72">
            <v>356</v>
          </cell>
          <cell r="B72" t="str">
            <v xml:space="preserve">          </v>
          </cell>
          <cell r="C72">
            <v>60</v>
          </cell>
          <cell r="D72" t="str">
            <v xml:space="preserve">   R5</v>
          </cell>
          <cell r="E72">
            <v>-10</v>
          </cell>
          <cell r="F72">
            <v>83521066.810000002</v>
          </cell>
          <cell r="G72">
            <v>48519972</v>
          </cell>
          <cell r="H72">
            <v>43353201</v>
          </cell>
          <cell r="I72">
            <v>1132598</v>
          </cell>
          <cell r="J72">
            <v>1.36</v>
          </cell>
          <cell r="K72">
            <v>38.299999999999997</v>
          </cell>
          <cell r="L72" t="str">
            <v xml:space="preserve">               </v>
          </cell>
          <cell r="M72" t="str">
            <v xml:space="preserve">               </v>
          </cell>
          <cell r="N72" t="str">
            <v xml:space="preserve">               </v>
          </cell>
          <cell r="O72">
            <v>58.1</v>
          </cell>
          <cell r="P72">
            <v>24.9</v>
          </cell>
          <cell r="Q72">
            <v>37867257</v>
          </cell>
          <cell r="R72">
            <v>1534282</v>
          </cell>
          <cell r="S72">
            <v>1.84</v>
          </cell>
        </row>
        <row r="73">
          <cell r="A73">
            <v>359</v>
          </cell>
          <cell r="B73" t="str">
            <v xml:space="preserve">          </v>
          </cell>
          <cell r="C73">
            <v>65</v>
          </cell>
          <cell r="D73" t="str">
            <v xml:space="preserve">   R3</v>
          </cell>
          <cell r="E73">
            <v>0</v>
          </cell>
          <cell r="F73">
            <v>1095500.33</v>
          </cell>
          <cell r="G73">
            <v>534335</v>
          </cell>
          <cell r="H73">
            <v>561165</v>
          </cell>
          <cell r="I73">
            <v>11466</v>
          </cell>
          <cell r="J73">
            <v>1.05</v>
          </cell>
          <cell r="K73">
            <v>48.9</v>
          </cell>
          <cell r="L73" t="str">
            <v xml:space="preserve">               </v>
          </cell>
          <cell r="M73" t="str">
            <v xml:space="preserve">               </v>
          </cell>
          <cell r="N73" t="str">
            <v xml:space="preserve">               </v>
          </cell>
          <cell r="O73">
            <v>48.8</v>
          </cell>
          <cell r="P73">
            <v>18.399999999999999</v>
          </cell>
          <cell r="Q73">
            <v>295312</v>
          </cell>
          <cell r="R73">
            <v>16871</v>
          </cell>
          <cell r="S73">
            <v>1.54</v>
          </cell>
        </row>
        <row r="74">
          <cell r="A74">
            <v>360.1</v>
          </cell>
          <cell r="B74" t="str">
            <v xml:space="preserve">          </v>
          </cell>
          <cell r="C74">
            <v>70</v>
          </cell>
          <cell r="D74" t="str">
            <v xml:space="preserve">   R4</v>
          </cell>
          <cell r="E74">
            <v>0</v>
          </cell>
          <cell r="F74">
            <v>2262348.63</v>
          </cell>
          <cell r="G74">
            <v>485688</v>
          </cell>
          <cell r="H74">
            <v>1776661</v>
          </cell>
          <cell r="I74">
            <v>29143</v>
          </cell>
          <cell r="J74">
            <v>1.29</v>
          </cell>
          <cell r="K74">
            <v>61</v>
          </cell>
          <cell r="L74" t="str">
            <v xml:space="preserve">               </v>
          </cell>
          <cell r="M74" t="str">
            <v xml:space="preserve">               </v>
          </cell>
          <cell r="N74" t="str">
            <v xml:space="preserve">               </v>
          </cell>
          <cell r="O74">
            <v>21.5</v>
          </cell>
          <cell r="P74">
            <v>9.8000000000000007</v>
          </cell>
          <cell r="Q74">
            <v>316355</v>
          </cell>
          <cell r="R74">
            <v>32352</v>
          </cell>
          <cell r="S74">
            <v>1.43</v>
          </cell>
        </row>
        <row r="75">
          <cell r="A75">
            <v>361</v>
          </cell>
          <cell r="B75" t="str">
            <v xml:space="preserve">          </v>
          </cell>
          <cell r="C75">
            <v>65</v>
          </cell>
          <cell r="D75" t="str">
            <v xml:space="preserve">   R3</v>
          </cell>
          <cell r="E75">
            <v>-5</v>
          </cell>
          <cell r="F75">
            <v>8179960.8099999996</v>
          </cell>
          <cell r="G75">
            <v>1831952</v>
          </cell>
          <cell r="H75">
            <v>6757007</v>
          </cell>
          <cell r="I75">
            <v>126903</v>
          </cell>
          <cell r="J75">
            <v>1.55</v>
          </cell>
          <cell r="K75">
            <v>53.2</v>
          </cell>
          <cell r="L75" t="str">
            <v xml:space="preserve">               </v>
          </cell>
          <cell r="M75" t="str">
            <v xml:space="preserve">               </v>
          </cell>
          <cell r="N75" t="str">
            <v xml:space="preserve">               </v>
          </cell>
          <cell r="O75">
            <v>22.4</v>
          </cell>
          <cell r="P75">
            <v>13.6</v>
          </cell>
          <cell r="Q75">
            <v>1655887</v>
          </cell>
          <cell r="R75">
            <v>132270</v>
          </cell>
          <cell r="S75">
            <v>1.62</v>
          </cell>
        </row>
        <row r="76">
          <cell r="A76">
            <v>362</v>
          </cell>
          <cell r="B76" t="str">
            <v xml:space="preserve">          </v>
          </cell>
          <cell r="C76">
            <v>60</v>
          </cell>
          <cell r="D76" t="str">
            <v xml:space="preserve">   R2</v>
          </cell>
          <cell r="E76">
            <v>-2</v>
          </cell>
          <cell r="F76">
            <v>185030141.78999999</v>
          </cell>
          <cell r="G76">
            <v>58836385</v>
          </cell>
          <cell r="H76">
            <v>129894360</v>
          </cell>
          <cell r="I76">
            <v>2533853</v>
          </cell>
          <cell r="J76">
            <v>1.37</v>
          </cell>
          <cell r="K76">
            <v>51.3</v>
          </cell>
          <cell r="L76" t="str">
            <v xml:space="preserve">               </v>
          </cell>
          <cell r="M76" t="str">
            <v xml:space="preserve">               </v>
          </cell>
          <cell r="N76" t="str">
            <v xml:space="preserve">               </v>
          </cell>
          <cell r="O76">
            <v>31.8</v>
          </cell>
          <cell r="P76">
            <v>15.2</v>
          </cell>
          <cell r="Q76">
            <v>39271703</v>
          </cell>
          <cell r="R76">
            <v>3151803</v>
          </cell>
          <cell r="S76">
            <v>1.7</v>
          </cell>
        </row>
        <row r="77">
          <cell r="A77">
            <v>364</v>
          </cell>
          <cell r="B77" t="str">
            <v xml:space="preserve">          </v>
          </cell>
          <cell r="C77">
            <v>45</v>
          </cell>
          <cell r="D77" t="str">
            <v xml:space="preserve">   R3</v>
          </cell>
          <cell r="E77">
            <v>-20</v>
          </cell>
          <cell r="F77">
            <v>145055947.56999999</v>
          </cell>
          <cell r="G77">
            <v>53149009</v>
          </cell>
          <cell r="H77">
            <v>120918128</v>
          </cell>
          <cell r="I77">
            <v>3667600</v>
          </cell>
          <cell r="J77">
            <v>2.5299999999999998</v>
          </cell>
          <cell r="K77">
            <v>33</v>
          </cell>
          <cell r="L77" t="str">
            <v xml:space="preserve">               </v>
          </cell>
          <cell r="M77" t="str">
            <v xml:space="preserve">               </v>
          </cell>
          <cell r="N77" t="str">
            <v xml:space="preserve">               </v>
          </cell>
          <cell r="O77">
            <v>36.6</v>
          </cell>
          <cell r="P77">
            <v>13.8</v>
          </cell>
          <cell r="Q77">
            <v>48848635</v>
          </cell>
          <cell r="R77">
            <v>3863682</v>
          </cell>
          <cell r="S77">
            <v>2.66</v>
          </cell>
        </row>
        <row r="78">
          <cell r="A78">
            <v>365</v>
          </cell>
          <cell r="B78" t="str">
            <v xml:space="preserve">          </v>
          </cell>
          <cell r="C78">
            <v>48</v>
          </cell>
          <cell r="D78" t="str">
            <v xml:space="preserve"> R2.5</v>
          </cell>
          <cell r="E78">
            <v>-15</v>
          </cell>
          <cell r="F78">
            <v>83721622.230000004</v>
          </cell>
          <cell r="G78">
            <v>30638965</v>
          </cell>
          <cell r="H78">
            <v>65640901</v>
          </cell>
          <cell r="I78">
            <v>1788645</v>
          </cell>
          <cell r="J78">
            <v>2.14</v>
          </cell>
          <cell r="K78">
            <v>36.700000000000003</v>
          </cell>
          <cell r="L78" t="str">
            <v xml:space="preserve">               </v>
          </cell>
          <cell r="M78" t="str">
            <v xml:space="preserve">               </v>
          </cell>
          <cell r="N78" t="str">
            <v xml:space="preserve">               </v>
          </cell>
          <cell r="O78">
            <v>36.6</v>
          </cell>
          <cell r="P78">
            <v>14.8</v>
          </cell>
          <cell r="Q78">
            <v>25635325</v>
          </cell>
          <cell r="R78">
            <v>2002621</v>
          </cell>
          <cell r="S78">
            <v>2.39</v>
          </cell>
        </row>
        <row r="79">
          <cell r="A79">
            <v>366</v>
          </cell>
          <cell r="B79" t="str">
            <v xml:space="preserve">          </v>
          </cell>
          <cell r="C79">
            <v>57</v>
          </cell>
          <cell r="D79" t="str">
            <v xml:space="preserve">   R4</v>
          </cell>
          <cell r="E79">
            <v>-10</v>
          </cell>
          <cell r="F79">
            <v>113500223.7</v>
          </cell>
          <cell r="G79">
            <v>30446447</v>
          </cell>
          <cell r="H79">
            <v>94403799</v>
          </cell>
          <cell r="I79">
            <v>2131441</v>
          </cell>
          <cell r="J79">
            <v>1.88</v>
          </cell>
          <cell r="K79">
            <v>44.3</v>
          </cell>
          <cell r="L79" t="str">
            <v xml:space="preserve">               </v>
          </cell>
          <cell r="M79" t="str">
            <v xml:space="preserve">               </v>
          </cell>
          <cell r="N79" t="str">
            <v xml:space="preserve">               </v>
          </cell>
          <cell r="O79">
            <v>26.8</v>
          </cell>
          <cell r="P79">
            <v>13.2</v>
          </cell>
          <cell r="Q79">
            <v>28447498</v>
          </cell>
          <cell r="R79">
            <v>2184879</v>
          </cell>
          <cell r="S79">
            <v>1.93</v>
          </cell>
        </row>
        <row r="80">
          <cell r="A80">
            <v>367</v>
          </cell>
          <cell r="B80" t="str">
            <v xml:space="preserve">          </v>
          </cell>
          <cell r="C80">
            <v>40</v>
          </cell>
          <cell r="D80" t="str">
            <v xml:space="preserve">   R3</v>
          </cell>
          <cell r="E80">
            <v>-15</v>
          </cell>
          <cell r="F80">
            <v>128058660.56</v>
          </cell>
          <cell r="G80">
            <v>36856203</v>
          </cell>
          <cell r="H80">
            <v>110411257</v>
          </cell>
          <cell r="I80">
            <v>3638498</v>
          </cell>
          <cell r="J80">
            <v>2.84</v>
          </cell>
          <cell r="K80">
            <v>30.3</v>
          </cell>
          <cell r="L80" t="str">
            <v xml:space="preserve">               </v>
          </cell>
          <cell r="M80" t="str">
            <v xml:space="preserve">               </v>
          </cell>
          <cell r="N80" t="str">
            <v xml:space="preserve">               </v>
          </cell>
          <cell r="O80">
            <v>28.8</v>
          </cell>
          <cell r="P80">
            <v>10.5</v>
          </cell>
          <cell r="Q80">
            <v>35915246</v>
          </cell>
          <cell r="R80">
            <v>3681686</v>
          </cell>
          <cell r="S80">
            <v>2.87</v>
          </cell>
        </row>
        <row r="81">
          <cell r="A81">
            <v>368</v>
          </cell>
          <cell r="B81" t="str">
            <v xml:space="preserve">          </v>
          </cell>
          <cell r="C81">
            <v>55</v>
          </cell>
          <cell r="D81" t="str">
            <v xml:space="preserve">   R3</v>
          </cell>
          <cell r="E81">
            <v>-5</v>
          </cell>
          <cell r="F81">
            <v>218096569.80000001</v>
          </cell>
          <cell r="G81">
            <v>54046615</v>
          </cell>
          <cell r="H81">
            <v>174954783</v>
          </cell>
          <cell r="I81">
            <v>3992358</v>
          </cell>
          <cell r="J81">
            <v>1.83</v>
          </cell>
          <cell r="K81">
            <v>43.8</v>
          </cell>
          <cell r="L81" t="str">
            <v xml:space="preserve">               </v>
          </cell>
          <cell r="M81" t="str">
            <v xml:space="preserve">               </v>
          </cell>
          <cell r="N81" t="str">
            <v xml:space="preserve">               </v>
          </cell>
          <cell r="O81">
            <v>24.8</v>
          </cell>
          <cell r="P81">
            <v>12.7</v>
          </cell>
          <cell r="Q81">
            <v>49131451</v>
          </cell>
          <cell r="R81">
            <v>4167825</v>
          </cell>
          <cell r="S81">
            <v>1.91</v>
          </cell>
        </row>
        <row r="82">
          <cell r="A82">
            <v>369</v>
          </cell>
          <cell r="B82" t="str">
            <v xml:space="preserve">          </v>
          </cell>
          <cell r="C82">
            <v>60</v>
          </cell>
          <cell r="D82" t="str">
            <v xml:space="preserve">   S3</v>
          </cell>
          <cell r="E82">
            <v>-15</v>
          </cell>
          <cell r="F82">
            <v>41731507.159999996</v>
          </cell>
          <cell r="G82">
            <v>22776683</v>
          </cell>
          <cell r="H82">
            <v>25214550</v>
          </cell>
          <cell r="I82">
            <v>596764</v>
          </cell>
          <cell r="J82">
            <v>1.43</v>
          </cell>
          <cell r="K82">
            <v>42.3</v>
          </cell>
          <cell r="L82" t="str">
            <v xml:space="preserve">               </v>
          </cell>
          <cell r="M82" t="str">
            <v xml:space="preserve">               </v>
          </cell>
          <cell r="N82" t="str">
            <v xml:space="preserve">               </v>
          </cell>
          <cell r="O82">
            <v>54.6</v>
          </cell>
          <cell r="P82">
            <v>23</v>
          </cell>
          <cell r="Q82">
            <v>17402439</v>
          </cell>
          <cell r="R82">
            <v>801454</v>
          </cell>
          <cell r="S82">
            <v>1.92</v>
          </cell>
        </row>
        <row r="83">
          <cell r="A83">
            <v>370</v>
          </cell>
          <cell r="B83" t="str">
            <v xml:space="preserve">          </v>
          </cell>
          <cell r="C83">
            <v>31</v>
          </cell>
          <cell r="D83" t="str">
            <v xml:space="preserve">   R2</v>
          </cell>
          <cell r="E83">
            <v>-10</v>
          </cell>
          <cell r="F83">
            <v>46278741.810000002</v>
          </cell>
          <cell r="G83">
            <v>20768378</v>
          </cell>
          <cell r="H83">
            <v>30138238</v>
          </cell>
          <cell r="I83">
            <v>1274036</v>
          </cell>
          <cell r="J83">
            <v>2.75</v>
          </cell>
          <cell r="K83">
            <v>23.7</v>
          </cell>
          <cell r="L83" t="str">
            <v xml:space="preserve">               </v>
          </cell>
          <cell r="M83" t="str">
            <v xml:space="preserve">               </v>
          </cell>
          <cell r="N83" t="str">
            <v xml:space="preserve">               </v>
          </cell>
          <cell r="O83">
            <v>44.9</v>
          </cell>
          <cell r="P83">
            <v>11.8</v>
          </cell>
          <cell r="Q83">
            <v>15552866</v>
          </cell>
          <cell r="R83">
            <v>1644284</v>
          </cell>
          <cell r="S83">
            <v>3.55</v>
          </cell>
        </row>
        <row r="84">
          <cell r="A84">
            <v>371</v>
          </cell>
          <cell r="B84" t="str">
            <v xml:space="preserve">          </v>
          </cell>
          <cell r="C84">
            <v>36</v>
          </cell>
          <cell r="D84" t="str">
            <v xml:space="preserve">   R2</v>
          </cell>
          <cell r="E84">
            <v>-15</v>
          </cell>
          <cell r="F84">
            <v>12369883.380000001</v>
          </cell>
          <cell r="G84">
            <v>4672569</v>
          </cell>
          <cell r="H84">
            <v>9552797</v>
          </cell>
          <cell r="I84">
            <v>368800</v>
          </cell>
          <cell r="J84">
            <v>2.98</v>
          </cell>
          <cell r="K84">
            <v>25.9</v>
          </cell>
          <cell r="L84" t="str">
            <v xml:space="preserve">               </v>
          </cell>
          <cell r="M84" t="str">
            <v xml:space="preserve">               </v>
          </cell>
          <cell r="N84" t="str">
            <v xml:space="preserve">               </v>
          </cell>
          <cell r="O84">
            <v>37.799999999999997</v>
          </cell>
          <cell r="P84">
            <v>12.8</v>
          </cell>
          <cell r="Q84">
            <v>4166116</v>
          </cell>
          <cell r="R84">
            <v>395465</v>
          </cell>
          <cell r="S84">
            <v>3.2</v>
          </cell>
        </row>
        <row r="85">
          <cell r="A85">
            <v>373</v>
          </cell>
          <cell r="B85" t="str">
            <v xml:space="preserve">          </v>
          </cell>
          <cell r="C85">
            <v>50</v>
          </cell>
          <cell r="D85" t="str">
            <v xml:space="preserve">   R3</v>
          </cell>
          <cell r="E85">
            <v>-15</v>
          </cell>
          <cell r="F85">
            <v>10244760.35</v>
          </cell>
          <cell r="G85">
            <v>4973372</v>
          </cell>
          <cell r="H85">
            <v>6808102</v>
          </cell>
          <cell r="I85">
            <v>240038</v>
          </cell>
          <cell r="J85">
            <v>2.34</v>
          </cell>
          <cell r="K85">
            <v>28.4</v>
          </cell>
          <cell r="L85" t="str">
            <v xml:space="preserve">               </v>
          </cell>
          <cell r="M85" t="str">
            <v xml:space="preserve">               </v>
          </cell>
          <cell r="N85" t="str">
            <v xml:space="preserve">               </v>
          </cell>
          <cell r="O85">
            <v>48.5</v>
          </cell>
          <cell r="P85">
            <v>24.3</v>
          </cell>
          <cell r="Q85">
            <v>5048386</v>
          </cell>
          <cell r="R85">
            <v>235630</v>
          </cell>
          <cell r="S85">
            <v>2.2999999999999998</v>
          </cell>
        </row>
        <row r="86">
          <cell r="A86" t="str">
            <v xml:space="preserve">390.00 02           </v>
          </cell>
          <cell r="B86">
            <v>51682</v>
          </cell>
          <cell r="C86">
            <v>80</v>
          </cell>
          <cell r="D86" t="str">
            <v xml:space="preserve"> R2.5</v>
          </cell>
          <cell r="E86">
            <v>0</v>
          </cell>
          <cell r="F86">
            <v>7434501.0300000003</v>
          </cell>
          <cell r="G86">
            <v>2270300</v>
          </cell>
          <cell r="H86">
            <v>5164201</v>
          </cell>
          <cell r="I86">
            <v>200123</v>
          </cell>
          <cell r="J86">
            <v>2.69</v>
          </cell>
          <cell r="K86">
            <v>25.8</v>
          </cell>
          <cell r="L86" t="str">
            <v xml:space="preserve">               </v>
          </cell>
          <cell r="M86" t="str">
            <v xml:space="preserve">               </v>
          </cell>
          <cell r="N86" t="str">
            <v xml:space="preserve">               </v>
          </cell>
          <cell r="O86">
            <v>30.5</v>
          </cell>
          <cell r="P86">
            <v>12.7</v>
          </cell>
          <cell r="Q86">
            <v>2046928</v>
          </cell>
          <cell r="R86">
            <v>208768</v>
          </cell>
          <cell r="S86">
            <v>2.81</v>
          </cell>
        </row>
        <row r="87">
          <cell r="A87" t="str">
            <v xml:space="preserve">390.00 03           </v>
          </cell>
          <cell r="B87">
            <v>57891</v>
          </cell>
          <cell r="C87">
            <v>80</v>
          </cell>
          <cell r="D87" t="str">
            <v xml:space="preserve"> R2.5</v>
          </cell>
          <cell r="E87">
            <v>0</v>
          </cell>
          <cell r="F87">
            <v>27742668.25</v>
          </cell>
          <cell r="G87">
            <v>2845519</v>
          </cell>
          <cell r="H87">
            <v>24897149</v>
          </cell>
          <cell r="I87">
            <v>598018</v>
          </cell>
          <cell r="J87">
            <v>2.16</v>
          </cell>
          <cell r="K87">
            <v>41.6</v>
          </cell>
          <cell r="L87" t="str">
            <v xml:space="preserve">               </v>
          </cell>
          <cell r="M87" t="str">
            <v xml:space="preserve">               </v>
          </cell>
          <cell r="N87" t="str">
            <v xml:space="preserve">               </v>
          </cell>
          <cell r="O87">
            <v>10.3</v>
          </cell>
          <cell r="P87">
            <v>5</v>
          </cell>
          <cell r="Q87">
            <v>2833983</v>
          </cell>
          <cell r="R87">
            <v>597762</v>
          </cell>
          <cell r="S87">
            <v>2.15</v>
          </cell>
        </row>
        <row r="88">
          <cell r="A88" t="str">
            <v xml:space="preserve">390.00 04           </v>
          </cell>
          <cell r="B88" t="str">
            <v xml:space="preserve">          </v>
          </cell>
          <cell r="C88">
            <v>40</v>
          </cell>
          <cell r="D88" t="str">
            <v xml:space="preserve"> S0.5</v>
          </cell>
          <cell r="E88">
            <v>0</v>
          </cell>
          <cell r="F88">
            <v>15695846.77</v>
          </cell>
          <cell r="G88">
            <v>7699732</v>
          </cell>
          <cell r="H88">
            <v>7996115</v>
          </cell>
          <cell r="I88">
            <v>246508</v>
          </cell>
          <cell r="J88">
            <v>1.57</v>
          </cell>
          <cell r="K88">
            <v>32.4</v>
          </cell>
          <cell r="L88" t="str">
            <v xml:space="preserve">               </v>
          </cell>
          <cell r="M88" t="str">
            <v xml:space="preserve">               </v>
          </cell>
          <cell r="N88" t="str">
            <v xml:space="preserve">               </v>
          </cell>
          <cell r="O88">
            <v>49.1</v>
          </cell>
          <cell r="P88">
            <v>15.3</v>
          </cell>
          <cell r="Q88">
            <v>4482870</v>
          </cell>
          <cell r="R88">
            <v>392396</v>
          </cell>
          <cell r="S88">
            <v>2.5</v>
          </cell>
        </row>
        <row r="89">
          <cell r="A89">
            <v>391</v>
          </cell>
          <cell r="B89" t="str">
            <v xml:space="preserve">          </v>
          </cell>
          <cell r="C89">
            <v>20</v>
          </cell>
          <cell r="D89" t="str">
            <v xml:space="preserve">   SQ</v>
          </cell>
          <cell r="E89">
            <v>0</v>
          </cell>
          <cell r="F89">
            <v>8676307.7100000009</v>
          </cell>
          <cell r="G89">
            <v>6889299</v>
          </cell>
          <cell r="H89">
            <v>1787009</v>
          </cell>
          <cell r="I89">
            <v>148652</v>
          </cell>
          <cell r="J89">
            <v>1.71</v>
          </cell>
          <cell r="K89">
            <v>12</v>
          </cell>
          <cell r="L89" t="str">
            <v xml:space="preserve">               </v>
          </cell>
          <cell r="M89" t="str">
            <v xml:space="preserve">               </v>
          </cell>
          <cell r="N89" t="str">
            <v xml:space="preserve">               </v>
          </cell>
          <cell r="O89">
            <v>79.400000000000006</v>
          </cell>
          <cell r="P89">
            <v>11.9</v>
          </cell>
          <cell r="Q89">
            <v>5172825</v>
          </cell>
          <cell r="R89">
            <v>419358</v>
          </cell>
          <cell r="S89">
            <v>4.83</v>
          </cell>
        </row>
        <row r="90">
          <cell r="A90">
            <v>393</v>
          </cell>
          <cell r="B90" t="str">
            <v xml:space="preserve">          </v>
          </cell>
          <cell r="C90">
            <v>25</v>
          </cell>
          <cell r="D90" t="str">
            <v xml:space="preserve">   SQ</v>
          </cell>
          <cell r="E90">
            <v>0</v>
          </cell>
          <cell r="F90">
            <v>53347.62</v>
          </cell>
          <cell r="G90">
            <v>36375</v>
          </cell>
          <cell r="H90">
            <v>16973</v>
          </cell>
          <cell r="I90">
            <v>2113</v>
          </cell>
          <cell r="J90">
            <v>3.96</v>
          </cell>
          <cell r="K90">
            <v>8</v>
          </cell>
          <cell r="L90" t="str">
            <v xml:space="preserve">               </v>
          </cell>
          <cell r="M90" t="str">
            <v xml:space="preserve">               </v>
          </cell>
          <cell r="N90" t="str">
            <v xml:space="preserve">               </v>
          </cell>
          <cell r="O90">
            <v>68.2</v>
          </cell>
          <cell r="P90">
            <v>17</v>
          </cell>
          <cell r="Q90">
            <v>36240</v>
          </cell>
          <cell r="R90">
            <v>2134</v>
          </cell>
          <cell r="S90">
            <v>4</v>
          </cell>
        </row>
        <row r="91">
          <cell r="A91">
            <v>394</v>
          </cell>
          <cell r="B91" t="str">
            <v xml:space="preserve">          </v>
          </cell>
          <cell r="C91">
            <v>25</v>
          </cell>
          <cell r="D91" t="str">
            <v xml:space="preserve">   SQ</v>
          </cell>
          <cell r="E91">
            <v>0</v>
          </cell>
          <cell r="F91">
            <v>3245058.32</v>
          </cell>
          <cell r="G91">
            <v>1333849</v>
          </cell>
          <cell r="H91">
            <v>1911209</v>
          </cell>
          <cell r="I91">
            <v>124216</v>
          </cell>
          <cell r="J91">
            <v>3.83</v>
          </cell>
          <cell r="K91">
            <v>15.4</v>
          </cell>
          <cell r="L91" t="str">
            <v xml:space="preserve">               </v>
          </cell>
          <cell r="M91" t="str">
            <v xml:space="preserve">               </v>
          </cell>
          <cell r="N91" t="str">
            <v xml:space="preserve">               </v>
          </cell>
          <cell r="O91">
            <v>41.1</v>
          </cell>
          <cell r="P91">
            <v>10.199999999999999</v>
          </cell>
          <cell r="Q91">
            <v>1326332</v>
          </cell>
          <cell r="R91">
            <v>129308</v>
          </cell>
          <cell r="S91">
            <v>3.98</v>
          </cell>
        </row>
        <row r="92">
          <cell r="A92">
            <v>395</v>
          </cell>
          <cell r="B92" t="str">
            <v xml:space="preserve">          </v>
          </cell>
          <cell r="C92">
            <v>15</v>
          </cell>
          <cell r="D92" t="str">
            <v xml:space="preserve">   SQ</v>
          </cell>
          <cell r="E92">
            <v>0</v>
          </cell>
          <cell r="F92">
            <v>2645425.48</v>
          </cell>
          <cell r="G92">
            <v>932019</v>
          </cell>
          <cell r="H92">
            <v>1713406</v>
          </cell>
          <cell r="I92">
            <v>171087</v>
          </cell>
          <cell r="J92">
            <v>6.47</v>
          </cell>
          <cell r="K92">
            <v>10</v>
          </cell>
          <cell r="L92" t="str">
            <v xml:space="preserve">               </v>
          </cell>
          <cell r="M92" t="str">
            <v xml:space="preserve">               </v>
          </cell>
          <cell r="N92" t="str">
            <v xml:space="preserve">               </v>
          </cell>
          <cell r="O92">
            <v>35.200000000000003</v>
          </cell>
          <cell r="P92">
            <v>5.2</v>
          </cell>
          <cell r="Q92">
            <v>919253</v>
          </cell>
          <cell r="R92">
            <v>175829</v>
          </cell>
          <cell r="S92">
            <v>6.65</v>
          </cell>
        </row>
        <row r="93">
          <cell r="A93">
            <v>396</v>
          </cell>
          <cell r="B93" t="str">
            <v xml:space="preserve">          </v>
          </cell>
          <cell r="C93">
            <v>22</v>
          </cell>
          <cell r="D93" t="str">
            <v xml:space="preserve"> R2.5</v>
          </cell>
          <cell r="E93">
            <v>5</v>
          </cell>
          <cell r="F93">
            <v>1584718.33</v>
          </cell>
          <cell r="G93">
            <v>442897</v>
          </cell>
          <cell r="H93">
            <v>1062585</v>
          </cell>
          <cell r="I93">
            <v>72614</v>
          </cell>
          <cell r="J93">
            <v>4.58</v>
          </cell>
          <cell r="K93">
            <v>14.6</v>
          </cell>
          <cell r="L93" t="str">
            <v xml:space="preserve">               </v>
          </cell>
          <cell r="M93" t="str">
            <v xml:space="preserve">               </v>
          </cell>
          <cell r="N93" t="str">
            <v xml:space="preserve">               </v>
          </cell>
          <cell r="O93">
            <v>27.9</v>
          </cell>
          <cell r="P93">
            <v>8.1999999999999993</v>
          </cell>
          <cell r="Q93">
            <v>491980</v>
          </cell>
          <cell r="R93">
            <v>68499</v>
          </cell>
          <cell r="S93">
            <v>4.32</v>
          </cell>
        </row>
        <row r="94">
          <cell r="A94">
            <v>397</v>
          </cell>
          <cell r="B94" t="str">
            <v xml:space="preserve">          </v>
          </cell>
          <cell r="C94">
            <v>15</v>
          </cell>
          <cell r="D94" t="str">
            <v xml:space="preserve">   SQ</v>
          </cell>
          <cell r="E94">
            <v>0</v>
          </cell>
          <cell r="F94">
            <v>21778493.309999999</v>
          </cell>
          <cell r="G94">
            <v>8795932</v>
          </cell>
          <cell r="H94">
            <v>12982561</v>
          </cell>
          <cell r="I94">
            <v>1411769</v>
          </cell>
          <cell r="J94">
            <v>6.48</v>
          </cell>
          <cell r="K94">
            <v>9.1999999999999993</v>
          </cell>
          <cell r="L94" t="str">
            <v xml:space="preserve">               </v>
          </cell>
          <cell r="M94" t="str">
            <v xml:space="preserve">               </v>
          </cell>
          <cell r="N94" t="str">
            <v xml:space="preserve">               </v>
          </cell>
          <cell r="O94">
            <v>40.4</v>
          </cell>
          <cell r="P94">
            <v>6.1</v>
          </cell>
          <cell r="Q94">
            <v>8802343</v>
          </cell>
          <cell r="R94">
            <v>1448930</v>
          </cell>
          <cell r="S94">
            <v>6.65</v>
          </cell>
        </row>
        <row r="95">
          <cell r="A95">
            <v>398</v>
          </cell>
          <cell r="B95" t="str">
            <v xml:space="preserve">          </v>
          </cell>
          <cell r="C95">
            <v>15</v>
          </cell>
          <cell r="D95" t="str">
            <v xml:space="preserve">   SQ</v>
          </cell>
          <cell r="E95">
            <v>0</v>
          </cell>
          <cell r="F95">
            <v>3100153.51</v>
          </cell>
          <cell r="G95">
            <v>811670</v>
          </cell>
          <cell r="H95">
            <v>2288484</v>
          </cell>
          <cell r="I95">
            <v>206131</v>
          </cell>
          <cell r="J95">
            <v>6.65</v>
          </cell>
          <cell r="K95">
            <v>11.1</v>
          </cell>
          <cell r="L95" t="str">
            <v xml:space="preserve">               </v>
          </cell>
          <cell r="M95" t="str">
            <v xml:space="preserve">               </v>
          </cell>
          <cell r="N95" t="str">
            <v xml:space="preserve">               </v>
          </cell>
          <cell r="O95">
            <v>26.2</v>
          </cell>
          <cell r="P95">
            <v>4</v>
          </cell>
          <cell r="Q95">
            <v>823627</v>
          </cell>
          <cell r="R95">
            <v>205241</v>
          </cell>
          <cell r="S95">
            <v>6.62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ctual Attachment H"/>
      <sheetName val="A1 (FF1 Inputs)"/>
      <sheetName val="A2 (Divisor)"/>
      <sheetName val="A3 (Revenue Credits)"/>
      <sheetName val="A3-1 (Incr PV Rev Cred)"/>
      <sheetName val="A4 (Plant)"/>
      <sheetName val="A5 (Excluded Trans Plant)"/>
      <sheetName val="A6 (CWIP)"/>
      <sheetName val="A7 (DIT Averages)"/>
      <sheetName val="A8 (ADIT Balances)"/>
      <sheetName val="A9 (Excess and Deficient DIT)"/>
      <sheetName val="A10 (Reg Assets Liabilities)"/>
      <sheetName val="A11 (Abandoned Plant)"/>
      <sheetName val="A12 (Unfunded Reserves)"/>
      <sheetName val="A13 (Hold Harmless Adjustment)"/>
      <sheetName val="A14 (Land Held for Future Use)"/>
      <sheetName val="A15 (Working Capital)"/>
      <sheetName val="A16 (Operating Expenses)"/>
      <sheetName val="A17 (Taxes Other)"/>
      <sheetName val="A18 (Cost of Capital)"/>
      <sheetName val="A19 (Income Tax Rates)"/>
      <sheetName val="A20 (Permanent Differences)"/>
      <sheetName val="A21 (Incentive Plant)"/>
      <sheetName val="A22 (Allocation Factors)"/>
      <sheetName val="Actual Schedule 1"/>
      <sheetName val="Projected Attachment H"/>
      <sheetName val="P1 (Divisor)"/>
      <sheetName val="P2 (Trans Plant)"/>
      <sheetName val="P3 (CWIP)"/>
      <sheetName val="P4 (DIT Averages)"/>
      <sheetName val="P5 (ADIT Balances)"/>
      <sheetName val="P6 (Excess and Deficient DIT)"/>
      <sheetName val="P7 (Reg Assets Liabilities)"/>
      <sheetName val="P8 (Abandoned Plant)"/>
      <sheetName val="P9 (Expenses)"/>
      <sheetName val="P10 (Income Tax Rates)"/>
      <sheetName val="P11 (Incentive Plant)"/>
      <sheetName val="P12 (Allocation Factors)"/>
      <sheetName val="P13 (Depreciation Rates)"/>
      <sheetName val="P14 (Composite Depr Rate)"/>
      <sheetName val="P15 (True-Up Adjustment)"/>
      <sheetName val="Projected Sch 1"/>
    </sheetNames>
    <sheetDataSet>
      <sheetData sheetId="0"/>
      <sheetData sheetId="1">
        <row r="1">
          <cell r="A1" t="str">
            <v>El Paso Electric Company</v>
          </cell>
        </row>
        <row r="2">
          <cell r="A2" t="str">
            <v>Formula Rate Template (Actuals)</v>
          </cell>
        </row>
        <row r="7">
          <cell r="A7" t="str">
            <v>Line No.</v>
          </cell>
          <cell r="B7" t="str">
            <v>Description</v>
          </cell>
          <cell r="C7" t="str">
            <v>Reference</v>
          </cell>
          <cell r="D7" t="str">
            <v>Total Company Amount</v>
          </cell>
          <cell r="I7" t="str">
            <v>Network Transmission</v>
          </cell>
        </row>
      </sheetData>
      <sheetData sheetId="2"/>
      <sheetData sheetId="3"/>
      <sheetData sheetId="4">
        <row r="49">
          <cell r="A49" t="str">
            <v>Notes and Sources: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Formula Rate Template (Projected)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's"/>
      <sheetName val="WHOLE $"/>
      <sheetName val="G-7-8 workpaper"/>
      <sheetName val="FIT &amp; SIT - RAP EPE"/>
      <sheetName val="EXCESS"/>
      <sheetName val="ITC Amort"/>
      <sheetName val="Sheet2"/>
      <sheetName val="Sheet3"/>
    </sheetNames>
    <sheetDataSet>
      <sheetData sheetId="0"/>
      <sheetData sheetId="1">
        <row r="30">
          <cell r="E30">
            <v>4445893</v>
          </cell>
        </row>
      </sheetData>
      <sheetData sheetId="2"/>
      <sheetData sheetId="3">
        <row r="25">
          <cell r="G25">
            <v>213875</v>
          </cell>
        </row>
      </sheetData>
      <sheetData sheetId="4"/>
      <sheetData sheetId="5">
        <row r="109">
          <cell r="H109">
            <v>740721</v>
          </cell>
        </row>
      </sheetData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d Alternates-Not Used"/>
      <sheetName val="Revision Notes"/>
      <sheetName val="In-House Summary"/>
      <sheetName val="Gas Turbine Cost Summary"/>
      <sheetName val="Cost Detail "/>
      <sheetName val="Equipment List"/>
      <sheetName val="Piping"/>
      <sheetName val="Barton Malow Piping - Piatt"/>
      <sheetName val="Valves"/>
      <sheetName val="Labor Rates"/>
      <sheetName val="7EA Install"/>
      <sheetName val="7EA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CS3.00_STD_AG</v>
          </cell>
          <cell r="C6" t="str">
            <v>AG</v>
          </cell>
          <cell r="D6" t="str">
            <v>Pipe, Carbon, L/B, A/G STD</v>
          </cell>
          <cell r="E6" t="str">
            <v>Station Air</v>
          </cell>
          <cell r="F6" t="str">
            <v>CS</v>
          </cell>
          <cell r="G6" t="str">
            <v>STD</v>
          </cell>
          <cell r="H6">
            <v>3</v>
          </cell>
          <cell r="I6">
            <v>9.24</v>
          </cell>
          <cell r="J6">
            <v>0.90249999999999997</v>
          </cell>
          <cell r="K6" t="str">
            <v>CA</v>
          </cell>
        </row>
        <row r="7">
          <cell r="B7" t="str">
            <v>CS2.50_STD_AG</v>
          </cell>
          <cell r="C7" t="str">
            <v>AG</v>
          </cell>
          <cell r="D7" t="str">
            <v>Pipe, Carbon, L/B, A/G STD</v>
          </cell>
          <cell r="E7" t="str">
            <v>Closed Cooling</v>
          </cell>
          <cell r="F7" t="str">
            <v>CS</v>
          </cell>
          <cell r="G7" t="str">
            <v>STD</v>
          </cell>
          <cell r="H7">
            <v>2.5</v>
          </cell>
          <cell r="I7">
            <v>9.24</v>
          </cell>
          <cell r="J7">
            <v>0.8929999999999999</v>
          </cell>
          <cell r="K7" t="str">
            <v>CCW</v>
          </cell>
        </row>
        <row r="8">
          <cell r="B8" t="str">
            <v>CS3.00_STD_AG</v>
          </cell>
          <cell r="C8" t="str">
            <v>AG</v>
          </cell>
          <cell r="D8" t="str">
            <v>Pipe, Carbon, L/B, A/G STD</v>
          </cell>
          <cell r="E8" t="str">
            <v>Closed Cooling</v>
          </cell>
          <cell r="F8" t="str">
            <v>CS</v>
          </cell>
          <cell r="G8" t="str">
            <v>STD</v>
          </cell>
          <cell r="H8">
            <v>3</v>
          </cell>
          <cell r="I8">
            <v>9.24</v>
          </cell>
          <cell r="J8">
            <v>0.74099999999999999</v>
          </cell>
          <cell r="K8" t="str">
            <v>CCW</v>
          </cell>
        </row>
        <row r="9">
          <cell r="B9" t="str">
            <v>CS4.00_STD_AG</v>
          </cell>
          <cell r="C9" t="str">
            <v>AG</v>
          </cell>
          <cell r="D9" t="str">
            <v>Pipe, Carbon, L/B, A/G STD</v>
          </cell>
          <cell r="E9" t="str">
            <v>Closed Cooling</v>
          </cell>
          <cell r="F9" t="str">
            <v>CS</v>
          </cell>
          <cell r="G9" t="str">
            <v>STD</v>
          </cell>
          <cell r="H9">
            <v>4</v>
          </cell>
          <cell r="I9">
            <v>13.2</v>
          </cell>
          <cell r="J9">
            <v>0.95</v>
          </cell>
          <cell r="K9" t="str">
            <v>CCW</v>
          </cell>
        </row>
        <row r="10">
          <cell r="B10" t="str">
            <v>CS6.00_STD_AG</v>
          </cell>
          <cell r="C10" t="str">
            <v>AG</v>
          </cell>
          <cell r="D10" t="str">
            <v>Pipe, Carbon, L/B, A/G STD</v>
          </cell>
          <cell r="E10" t="str">
            <v>Closed Cooling</v>
          </cell>
          <cell r="F10" t="str">
            <v>CS</v>
          </cell>
          <cell r="G10" t="str">
            <v>STD</v>
          </cell>
          <cell r="H10">
            <v>6</v>
          </cell>
          <cell r="I10">
            <v>23.76</v>
          </cell>
          <cell r="J10">
            <v>1.4059999999999999</v>
          </cell>
          <cell r="K10" t="str">
            <v>CCW</v>
          </cell>
        </row>
        <row r="11">
          <cell r="B11" t="str">
            <v>CS8.00_STD_AG</v>
          </cell>
          <cell r="C11" t="str">
            <v>AG</v>
          </cell>
          <cell r="D11" t="str">
            <v>Pipe, Carbon, L/B, A/G STD</v>
          </cell>
          <cell r="E11" t="str">
            <v>Closed Cooling</v>
          </cell>
          <cell r="F11" t="str">
            <v>CS</v>
          </cell>
          <cell r="G11" t="str">
            <v>STD</v>
          </cell>
          <cell r="H11">
            <v>8</v>
          </cell>
          <cell r="I11">
            <v>36.96</v>
          </cell>
          <cell r="J11">
            <v>1.7669999999999999</v>
          </cell>
          <cell r="K11" t="str">
            <v>CCW</v>
          </cell>
        </row>
        <row r="12">
          <cell r="B12" t="str">
            <v>CS10.00_STD_AG</v>
          </cell>
          <cell r="C12" t="str">
            <v>AG</v>
          </cell>
          <cell r="D12" t="str">
            <v>Pipe, Carbon, L/B, A/G STD</v>
          </cell>
          <cell r="E12" t="str">
            <v>Closed Cooling</v>
          </cell>
          <cell r="F12" t="str">
            <v>CS</v>
          </cell>
          <cell r="G12" t="str">
            <v>STD</v>
          </cell>
          <cell r="H12">
            <v>10</v>
          </cell>
          <cell r="I12">
            <v>76.56</v>
          </cell>
          <cell r="J12">
            <v>2.5745</v>
          </cell>
          <cell r="K12" t="str">
            <v>CCW</v>
          </cell>
        </row>
        <row r="13">
          <cell r="B13" t="str">
            <v>CS3.00_STD_AG</v>
          </cell>
          <cell r="C13" t="str">
            <v>AG</v>
          </cell>
          <cell r="D13" t="str">
            <v>Pipe, Carbon, L/B, A/G STD</v>
          </cell>
          <cell r="E13" t="str">
            <v>Fuel Gas</v>
          </cell>
          <cell r="F13" t="str">
            <v>CS</v>
          </cell>
          <cell r="G13" t="str">
            <v>STD</v>
          </cell>
          <cell r="H13">
            <v>3</v>
          </cell>
          <cell r="I13">
            <v>9.24</v>
          </cell>
          <cell r="J13">
            <v>1.3260000000000001</v>
          </cell>
          <cell r="K13" t="str">
            <v>FG</v>
          </cell>
        </row>
        <row r="14">
          <cell r="B14" t="str">
            <v>CS4.00_STD_AG</v>
          </cell>
          <cell r="C14" t="str">
            <v>AG</v>
          </cell>
          <cell r="D14" t="str">
            <v>Pipe, Carbon, L/B, A/G STD</v>
          </cell>
          <cell r="E14" t="str">
            <v>Fuel Gas</v>
          </cell>
          <cell r="F14" t="str">
            <v>CS</v>
          </cell>
          <cell r="G14" t="str">
            <v>STD</v>
          </cell>
          <cell r="H14">
            <v>4</v>
          </cell>
          <cell r="I14">
            <v>13.2</v>
          </cell>
          <cell r="J14">
            <v>1.7</v>
          </cell>
          <cell r="K14" t="str">
            <v>FG</v>
          </cell>
        </row>
        <row r="15">
          <cell r="B15" t="str">
            <v>CS6.00_STD_AG</v>
          </cell>
          <cell r="C15" t="str">
            <v>AG</v>
          </cell>
          <cell r="D15" t="str">
            <v>Pipe, Carbon, L/B, A/G STD</v>
          </cell>
          <cell r="E15" t="str">
            <v>Fuel Gas</v>
          </cell>
          <cell r="F15" t="str">
            <v>CS</v>
          </cell>
          <cell r="G15" t="str">
            <v>STD</v>
          </cell>
          <cell r="H15">
            <v>6</v>
          </cell>
          <cell r="I15">
            <v>23.76</v>
          </cell>
          <cell r="J15">
            <v>2.516</v>
          </cell>
          <cell r="K15" t="str">
            <v>FG</v>
          </cell>
        </row>
        <row r="16">
          <cell r="B16" t="str">
            <v>CS8.00_STD_AG</v>
          </cell>
          <cell r="C16" t="str">
            <v>AG</v>
          </cell>
          <cell r="D16" t="str">
            <v>Pipe, Carbon, L/B, A/G STD</v>
          </cell>
          <cell r="E16" t="str">
            <v>Fuel Gas</v>
          </cell>
          <cell r="F16" t="str">
            <v>CS</v>
          </cell>
          <cell r="G16" t="str">
            <v>STD</v>
          </cell>
          <cell r="H16">
            <v>8</v>
          </cell>
          <cell r="I16">
            <v>36.96</v>
          </cell>
          <cell r="J16">
            <v>3.1619999999999999</v>
          </cell>
          <cell r="K16" t="str">
            <v>FG</v>
          </cell>
        </row>
        <row r="17">
          <cell r="B17" t="str">
            <v>CS12.00_STD_AG</v>
          </cell>
          <cell r="C17" t="str">
            <v>AG</v>
          </cell>
          <cell r="D17" t="str">
            <v>Pipe, Carbon, L/B, A/G STD</v>
          </cell>
          <cell r="E17" t="str">
            <v>Fuel Gas</v>
          </cell>
          <cell r="F17" t="str">
            <v>CS</v>
          </cell>
          <cell r="G17" t="str">
            <v>STD</v>
          </cell>
          <cell r="H17">
            <v>12</v>
          </cell>
          <cell r="I17">
            <v>76.56</v>
          </cell>
          <cell r="J17">
            <v>4.6070000000000002</v>
          </cell>
          <cell r="K17" t="str">
            <v>FG</v>
          </cell>
        </row>
        <row r="18">
          <cell r="B18" t="str">
            <v>CS3.00_STD_AG</v>
          </cell>
          <cell r="C18" t="str">
            <v>AG</v>
          </cell>
          <cell r="D18" t="str">
            <v>Pipe, Carbon, L/B, A/G STD</v>
          </cell>
          <cell r="E18" t="str">
            <v>CT System</v>
          </cell>
          <cell r="F18" t="str">
            <v>CS</v>
          </cell>
          <cell r="G18" t="str">
            <v>STD</v>
          </cell>
          <cell r="H18">
            <v>3</v>
          </cell>
          <cell r="I18">
            <v>9.24</v>
          </cell>
          <cell r="J18">
            <v>0.74099999999999999</v>
          </cell>
          <cell r="K18" t="str">
            <v>GTG</v>
          </cell>
        </row>
        <row r="19">
          <cell r="B19" t="str">
            <v>CS4.00_STD_AG</v>
          </cell>
          <cell r="C19" t="str">
            <v>AG</v>
          </cell>
          <cell r="D19" t="str">
            <v>Pipe, Carbon, L/B, A/G STD</v>
          </cell>
          <cell r="E19" t="str">
            <v>CT System</v>
          </cell>
          <cell r="F19" t="str">
            <v>CS</v>
          </cell>
          <cell r="G19" t="str">
            <v>STD</v>
          </cell>
          <cell r="H19">
            <v>4</v>
          </cell>
          <cell r="I19">
            <v>13.2</v>
          </cell>
          <cell r="J19">
            <v>0.95</v>
          </cell>
          <cell r="K19" t="str">
            <v>GTG</v>
          </cell>
        </row>
        <row r="20">
          <cell r="B20" t="str">
            <v>CS6.00_STD_AG</v>
          </cell>
          <cell r="C20" t="str">
            <v>AG</v>
          </cell>
          <cell r="D20" t="str">
            <v>Pipe, Carbon, L/B, A/G STD</v>
          </cell>
          <cell r="E20" t="str">
            <v>CT System</v>
          </cell>
          <cell r="F20" t="str">
            <v>CS</v>
          </cell>
          <cell r="G20" t="str">
            <v>STD</v>
          </cell>
          <cell r="H20">
            <v>6</v>
          </cell>
          <cell r="I20">
            <v>23.76</v>
          </cell>
          <cell r="J20">
            <v>1.4059999999999999</v>
          </cell>
          <cell r="K20" t="str">
            <v>GTG</v>
          </cell>
        </row>
        <row r="21">
          <cell r="B21" t="str">
            <v>CS10.00_STD_AG</v>
          </cell>
          <cell r="C21" t="str">
            <v>AG</v>
          </cell>
          <cell r="D21" t="str">
            <v>Pipe, Carbon, L/B, A/G STD</v>
          </cell>
          <cell r="E21" t="str">
            <v>CT System</v>
          </cell>
          <cell r="F21" t="str">
            <v>CS</v>
          </cell>
          <cell r="G21" t="str">
            <v>STD</v>
          </cell>
          <cell r="H21">
            <v>10</v>
          </cell>
          <cell r="I21">
            <v>76.56</v>
          </cell>
          <cell r="J21">
            <v>2.5745</v>
          </cell>
          <cell r="K21" t="str">
            <v>GTG</v>
          </cell>
        </row>
        <row r="22">
          <cell r="B22" t="str">
            <v>CS2.50_STD_AG</v>
          </cell>
          <cell r="C22" t="str">
            <v>AG</v>
          </cell>
          <cell r="D22" t="str">
            <v>Pipe, Carbon, L/B, A/G STD</v>
          </cell>
          <cell r="E22" t="str">
            <v>Service Water</v>
          </cell>
          <cell r="F22" t="str">
            <v>CS</v>
          </cell>
          <cell r="G22" t="str">
            <v>STD</v>
          </cell>
          <cell r="H22">
            <v>2.5</v>
          </cell>
          <cell r="I22">
            <v>9.24</v>
          </cell>
          <cell r="J22">
            <v>0.74099999999999999</v>
          </cell>
          <cell r="K22" t="str">
            <v>RW</v>
          </cell>
        </row>
        <row r="23">
          <cell r="B23" t="str">
            <v>CS3.00_STD_AG</v>
          </cell>
          <cell r="C23" t="str">
            <v>AG</v>
          </cell>
          <cell r="D23" t="str">
            <v>Pipe, Carbon, L/B, A/G STD</v>
          </cell>
          <cell r="E23" t="str">
            <v>Service Water</v>
          </cell>
          <cell r="F23" t="str">
            <v>CS</v>
          </cell>
          <cell r="G23" t="str">
            <v>STD</v>
          </cell>
          <cell r="H23">
            <v>3</v>
          </cell>
          <cell r="I23">
            <v>9.24</v>
          </cell>
          <cell r="J23">
            <v>0.74099999999999999</v>
          </cell>
          <cell r="K23" t="str">
            <v>RW</v>
          </cell>
        </row>
        <row r="24">
          <cell r="B24" t="str">
            <v>CS4.00_STD_AG</v>
          </cell>
          <cell r="C24" t="str">
            <v>AG</v>
          </cell>
          <cell r="D24" t="str">
            <v>Pipe, Carbon, L/B, A/G STD</v>
          </cell>
          <cell r="E24" t="str">
            <v>Service Water</v>
          </cell>
          <cell r="F24" t="str">
            <v>CS</v>
          </cell>
          <cell r="G24" t="str">
            <v>STD</v>
          </cell>
          <cell r="H24">
            <v>4</v>
          </cell>
          <cell r="I24">
            <v>13.2</v>
          </cell>
          <cell r="J24">
            <v>0.95</v>
          </cell>
          <cell r="K24" t="str">
            <v>RW</v>
          </cell>
        </row>
        <row r="25">
          <cell r="B25" t="str">
            <v>CS3.00_STD_AG</v>
          </cell>
          <cell r="C25" t="str">
            <v>AG</v>
          </cell>
          <cell r="D25" t="str">
            <v>Pipe, Carbon, L/B, A/G STD</v>
          </cell>
          <cell r="E25" t="str">
            <v>Fire Protection</v>
          </cell>
          <cell r="F25" t="str">
            <v>CS</v>
          </cell>
          <cell r="G25" t="str">
            <v>STD</v>
          </cell>
          <cell r="H25">
            <v>3</v>
          </cell>
          <cell r="I25">
            <v>9.24</v>
          </cell>
          <cell r="J25">
            <v>0.74099999999999999</v>
          </cell>
          <cell r="K25" t="str">
            <v>FP</v>
          </cell>
        </row>
        <row r="26">
          <cell r="B26" t="str">
            <v>CS6.00_STD_AG</v>
          </cell>
          <cell r="C26" t="str">
            <v>AG</v>
          </cell>
          <cell r="D26" t="str">
            <v>Pipe, Carbon, L/B, A/G STD</v>
          </cell>
          <cell r="E26" t="str">
            <v>Fire Protection</v>
          </cell>
          <cell r="F26" t="str">
            <v>CS</v>
          </cell>
          <cell r="G26" t="str">
            <v>STD</v>
          </cell>
          <cell r="H26">
            <v>6</v>
          </cell>
          <cell r="I26">
            <v>28</v>
          </cell>
          <cell r="J26">
            <v>1.4059999999999999</v>
          </cell>
          <cell r="K26" t="str">
            <v>FP</v>
          </cell>
        </row>
        <row r="27">
          <cell r="B27" t="str">
            <v>CS8.00_STD_AG</v>
          </cell>
          <cell r="C27" t="str">
            <v>AG</v>
          </cell>
          <cell r="D27" t="str">
            <v>Pipe, Carbon, L/B, A/G STD</v>
          </cell>
          <cell r="E27" t="str">
            <v>Fire Protection</v>
          </cell>
          <cell r="F27" t="str">
            <v>CS</v>
          </cell>
          <cell r="G27" t="str">
            <v>STD</v>
          </cell>
          <cell r="H27">
            <v>8</v>
          </cell>
          <cell r="I27">
            <v>36.96</v>
          </cell>
          <cell r="J27">
            <v>1.7669999999999999</v>
          </cell>
          <cell r="K27" t="str">
            <v>FP</v>
          </cell>
        </row>
        <row r="28">
          <cell r="B28" t="str">
            <v>CS10.00_STD_AG</v>
          </cell>
          <cell r="C28" t="str">
            <v>AG</v>
          </cell>
          <cell r="D28" t="str">
            <v>Pipe, Carbon, L/B, A/G STD</v>
          </cell>
          <cell r="E28" t="str">
            <v>Fire Protection</v>
          </cell>
          <cell r="F28" t="str">
            <v>CS</v>
          </cell>
          <cell r="G28" t="str">
            <v>STD</v>
          </cell>
          <cell r="H28">
            <v>10</v>
          </cell>
          <cell r="I28">
            <v>58.08</v>
          </cell>
          <cell r="J28">
            <v>2.1375000000000002</v>
          </cell>
          <cell r="K28" t="str">
            <v>FP</v>
          </cell>
        </row>
        <row r="29">
          <cell r="B29" t="str">
            <v>CS3.00_STD_AG</v>
          </cell>
          <cell r="C29" t="str">
            <v>AG</v>
          </cell>
          <cell r="D29" t="str">
            <v>Pipe, Carbon, L/B, A/G STD</v>
          </cell>
          <cell r="E29" t="str">
            <v>Waste Water Collection &amp; Treatment</v>
          </cell>
          <cell r="F29" t="str">
            <v>CS</v>
          </cell>
          <cell r="G29" t="str">
            <v>STD</v>
          </cell>
          <cell r="H29">
            <v>3</v>
          </cell>
          <cell r="I29">
            <v>12</v>
          </cell>
          <cell r="J29">
            <v>0.94</v>
          </cell>
          <cell r="K29" t="str">
            <v>WT</v>
          </cell>
        </row>
        <row r="30">
          <cell r="B30" t="str">
            <v>CS12.00_STD_AG</v>
          </cell>
          <cell r="C30" t="str">
            <v>AG</v>
          </cell>
          <cell r="D30" t="str">
            <v>Pipe, Carbon, L/B, A/G STD</v>
          </cell>
          <cell r="E30" t="str">
            <v>Fire Protection</v>
          </cell>
          <cell r="F30" t="str">
            <v>CS</v>
          </cell>
          <cell r="G30" t="str">
            <v>STD</v>
          </cell>
          <cell r="H30">
            <v>12</v>
          </cell>
          <cell r="I30">
            <v>76.56</v>
          </cell>
          <cell r="J30">
            <v>2.5745</v>
          </cell>
          <cell r="K30" t="str">
            <v>FP</v>
          </cell>
        </row>
        <row r="31">
          <cell r="B31" t="str">
            <v>CS2.50_STD_AG</v>
          </cell>
          <cell r="C31" t="str">
            <v>AG</v>
          </cell>
          <cell r="D31" t="str">
            <v>Pipe, Carbon, L/B, A/G STD</v>
          </cell>
          <cell r="E31" t="str">
            <v>CT Inlet Evaporative System</v>
          </cell>
          <cell r="F31" t="str">
            <v>CS</v>
          </cell>
          <cell r="G31" t="str">
            <v>STD</v>
          </cell>
          <cell r="H31">
            <v>2.5</v>
          </cell>
          <cell r="I31">
            <v>9.24</v>
          </cell>
          <cell r="J31">
            <v>0.94</v>
          </cell>
          <cell r="K31" t="str">
            <v>RW</v>
          </cell>
        </row>
        <row r="32">
          <cell r="B32" t="str">
            <v>SS2.50_STD_AG</v>
          </cell>
          <cell r="C32" t="str">
            <v>AG</v>
          </cell>
          <cell r="D32" t="str">
            <v>Pipe, Stainless, L/B, A/G</v>
          </cell>
          <cell r="E32" t="str">
            <v>Demin Water</v>
          </cell>
          <cell r="F32" t="str">
            <v>SS</v>
          </cell>
          <cell r="G32" t="str">
            <v>STD</v>
          </cell>
          <cell r="H32">
            <v>2.5</v>
          </cell>
          <cell r="I32">
            <v>52.8</v>
          </cell>
          <cell r="J32">
            <v>1.1019999999999999</v>
          </cell>
          <cell r="K32" t="str">
            <v xml:space="preserve">FWF </v>
          </cell>
        </row>
        <row r="33">
          <cell r="B33" t="str">
            <v>SS3.00_STD_AG</v>
          </cell>
          <cell r="C33" t="str">
            <v>AG</v>
          </cell>
          <cell r="D33" t="str">
            <v>Pipe, Stainless, L/B, A/G</v>
          </cell>
          <cell r="E33" t="str">
            <v>Demin Water</v>
          </cell>
          <cell r="F33" t="str">
            <v>SS</v>
          </cell>
          <cell r="G33" t="str">
            <v>STD</v>
          </cell>
          <cell r="H33">
            <v>3</v>
          </cell>
          <cell r="I33">
            <v>52.8</v>
          </cell>
          <cell r="J33">
            <v>1.1019999999999999</v>
          </cell>
          <cell r="K33" t="str">
            <v xml:space="preserve">FWF </v>
          </cell>
        </row>
        <row r="34">
          <cell r="B34" t="str">
            <v>SS4.00_STD_AG</v>
          </cell>
          <cell r="C34" t="str">
            <v>AG</v>
          </cell>
          <cell r="D34" t="str">
            <v>Pipe, Stainless, L/B, A/G</v>
          </cell>
          <cell r="E34" t="str">
            <v>Demin Water</v>
          </cell>
          <cell r="F34" t="str">
            <v>SS</v>
          </cell>
          <cell r="G34" t="str">
            <v>STD</v>
          </cell>
          <cell r="H34">
            <v>4</v>
          </cell>
          <cell r="I34">
            <v>79.2</v>
          </cell>
          <cell r="J34">
            <v>1.444</v>
          </cell>
          <cell r="K34" t="str">
            <v xml:space="preserve">FWF </v>
          </cell>
        </row>
        <row r="35">
          <cell r="B35" t="str">
            <v>SS8.00_STD_AG</v>
          </cell>
          <cell r="C35" t="str">
            <v>AG</v>
          </cell>
          <cell r="D35" t="str">
            <v>Pipe, Stainless, L/B, A/G</v>
          </cell>
          <cell r="E35" t="str">
            <v>CT Inlet Bleed Heat</v>
          </cell>
          <cell r="F35" t="str">
            <v>SS</v>
          </cell>
          <cell r="G35" t="str">
            <v>STD</v>
          </cell>
          <cell r="H35">
            <v>8</v>
          </cell>
          <cell r="I35">
            <v>152</v>
          </cell>
          <cell r="J35">
            <v>2.5840000000000001</v>
          </cell>
          <cell r="K35" t="str">
            <v>TGG</v>
          </cell>
        </row>
        <row r="36">
          <cell r="B36" t="str">
            <v>SS12.00_STD_AG</v>
          </cell>
          <cell r="C36" t="str">
            <v>AG</v>
          </cell>
          <cell r="D36" t="str">
            <v>Pipe, Stainless, L/B, A/G</v>
          </cell>
          <cell r="E36" t="str">
            <v>CT Inlet Bleed Heat</v>
          </cell>
          <cell r="F36" t="str">
            <v>SS</v>
          </cell>
          <cell r="G36" t="str">
            <v>STD</v>
          </cell>
          <cell r="H36">
            <v>12</v>
          </cell>
          <cell r="I36">
            <v>315</v>
          </cell>
          <cell r="J36">
            <v>2.5840000000000001</v>
          </cell>
          <cell r="K36" t="str">
            <v>TGG</v>
          </cell>
        </row>
        <row r="37">
          <cell r="B37" t="str">
            <v>SS8.00_STD_AG</v>
          </cell>
          <cell r="C37" t="str">
            <v>AG</v>
          </cell>
          <cell r="D37" t="str">
            <v>Pipe, Stainless, L/B, A/G</v>
          </cell>
          <cell r="E37" t="str">
            <v xml:space="preserve">FGA </v>
          </cell>
          <cell r="F37" t="str">
            <v>SS</v>
          </cell>
          <cell r="G37" t="str">
            <v>STD</v>
          </cell>
          <cell r="H37">
            <v>8</v>
          </cell>
          <cell r="I37">
            <v>152</v>
          </cell>
          <cell r="J37">
            <v>2.6124999999999998</v>
          </cell>
          <cell r="K37" t="str">
            <v xml:space="preserve">FGA </v>
          </cell>
        </row>
        <row r="38">
          <cell r="B38" t="str">
            <v>SS6.00_STD_AG</v>
          </cell>
          <cell r="C38" t="str">
            <v>AG</v>
          </cell>
          <cell r="D38" t="str">
            <v>Pipe, Stainless, L/B, A/G</v>
          </cell>
          <cell r="E38" t="str">
            <v>Lube Oil Vent</v>
          </cell>
          <cell r="F38" t="str">
            <v>SS</v>
          </cell>
          <cell r="G38" t="str">
            <v>STD</v>
          </cell>
          <cell r="H38">
            <v>6</v>
          </cell>
          <cell r="I38">
            <v>95</v>
          </cell>
          <cell r="J38">
            <v>2.6124999999999998</v>
          </cell>
          <cell r="K38" t="str">
            <v xml:space="preserve">FGA </v>
          </cell>
        </row>
        <row r="39">
          <cell r="B39" t="str">
            <v>SS8.00_STD_AG</v>
          </cell>
          <cell r="C39" t="str">
            <v>AG</v>
          </cell>
          <cell r="D39" t="str">
            <v>Pipe, Stainless, L/B, A/G</v>
          </cell>
          <cell r="E39" t="str">
            <v>Lube Oil Vent</v>
          </cell>
          <cell r="F39" t="str">
            <v>SS</v>
          </cell>
          <cell r="G39" t="str">
            <v>STD</v>
          </cell>
          <cell r="H39">
            <v>8</v>
          </cell>
          <cell r="I39">
            <v>152</v>
          </cell>
          <cell r="J39">
            <v>2.6124999999999998</v>
          </cell>
          <cell r="K39" t="str">
            <v xml:space="preserve">FGA </v>
          </cell>
        </row>
        <row r="40">
          <cell r="B40" t="str">
            <v>CS6.00_STD_BG</v>
          </cell>
          <cell r="C40" t="str">
            <v>BG</v>
          </cell>
          <cell r="D40" t="str">
            <v>Pipe, Carbon, L/B, U/G STD</v>
          </cell>
          <cell r="E40" t="str">
            <v>Fuel Gas</v>
          </cell>
          <cell r="F40" t="str">
            <v>CS</v>
          </cell>
          <cell r="G40" t="str">
            <v>STD</v>
          </cell>
          <cell r="H40">
            <v>6</v>
          </cell>
          <cell r="I40">
            <v>30</v>
          </cell>
          <cell r="J40">
            <v>1.1000000000000001</v>
          </cell>
          <cell r="K40" t="str">
            <v xml:space="preserve">FGA </v>
          </cell>
        </row>
        <row r="41">
          <cell r="B41" t="str">
            <v>CS12.00_STD_BG</v>
          </cell>
          <cell r="C41" t="str">
            <v>BG</v>
          </cell>
          <cell r="D41" t="str">
            <v>Pipe, Carbon, L/B, U/G STD</v>
          </cell>
          <cell r="E41" t="str">
            <v>Fuel Gas</v>
          </cell>
          <cell r="F41" t="str">
            <v>CS</v>
          </cell>
          <cell r="G41" t="str">
            <v>STD</v>
          </cell>
          <cell r="H41">
            <v>12</v>
          </cell>
          <cell r="I41">
            <v>76.56</v>
          </cell>
          <cell r="J41">
            <v>2.2000000000000002</v>
          </cell>
          <cell r="K41" t="str">
            <v xml:space="preserve">FGA </v>
          </cell>
        </row>
        <row r="42">
          <cell r="B42" t="str">
            <v>HDPE8.00_STD_BG</v>
          </cell>
          <cell r="C42" t="str">
            <v>BG</v>
          </cell>
          <cell r="D42" t="str">
            <v>Pipe, HDPE, L/B, U/G STD</v>
          </cell>
          <cell r="E42" t="str">
            <v>Fire Protection</v>
          </cell>
          <cell r="F42" t="str">
            <v>HDPE</v>
          </cell>
          <cell r="G42" t="str">
            <v>STD</v>
          </cell>
          <cell r="H42">
            <v>8</v>
          </cell>
          <cell r="I42">
            <v>17</v>
          </cell>
          <cell r="J42">
            <v>1.2</v>
          </cell>
          <cell r="K42" t="str">
            <v xml:space="preserve">WSE </v>
          </cell>
        </row>
        <row r="43">
          <cell r="B43" t="str">
            <v>HDPE10.00_STD_BG</v>
          </cell>
          <cell r="C43" t="str">
            <v>BG</v>
          </cell>
          <cell r="D43" t="str">
            <v>Pipe, HDPE, L/B, U/G STD</v>
          </cell>
          <cell r="E43" t="str">
            <v>Fire Protection</v>
          </cell>
          <cell r="F43" t="str">
            <v>HDPE</v>
          </cell>
          <cell r="G43" t="str">
            <v>STD</v>
          </cell>
          <cell r="H43">
            <v>10</v>
          </cell>
          <cell r="I43">
            <v>19</v>
          </cell>
          <cell r="J43">
            <v>1.6</v>
          </cell>
          <cell r="K43" t="str">
            <v xml:space="preserve">WSE </v>
          </cell>
        </row>
        <row r="44">
          <cell r="B44" t="str">
            <v>CS2.00_80_AG</v>
          </cell>
          <cell r="C44" t="str">
            <v>AG</v>
          </cell>
          <cell r="D44" t="str">
            <v>Pipe, Carbon, S/B, A/G STD</v>
          </cell>
          <cell r="E44" t="str">
            <v>Service Air</v>
          </cell>
          <cell r="F44" t="str">
            <v>CS</v>
          </cell>
          <cell r="G44" t="str">
            <v>80</v>
          </cell>
          <cell r="H44">
            <v>2</v>
          </cell>
          <cell r="I44">
            <v>11</v>
          </cell>
          <cell r="J44">
            <v>0.74099999999999999</v>
          </cell>
          <cell r="K44" t="str">
            <v xml:space="preserve">CAA </v>
          </cell>
        </row>
        <row r="45">
          <cell r="B45" t="str">
            <v>CS1.00_80_AG</v>
          </cell>
          <cell r="C45" t="str">
            <v>AG</v>
          </cell>
          <cell r="D45" t="str">
            <v>Pipe, Carbon, S/B, B/G STD</v>
          </cell>
          <cell r="E45" t="str">
            <v>Pulse Air</v>
          </cell>
          <cell r="F45" t="str">
            <v>CS</v>
          </cell>
          <cell r="G45" t="str">
            <v>80</v>
          </cell>
          <cell r="H45">
            <v>1</v>
          </cell>
          <cell r="I45">
            <v>11</v>
          </cell>
          <cell r="J45">
            <v>0.74099999999999999</v>
          </cell>
          <cell r="K45" t="str">
            <v xml:space="preserve">CAA </v>
          </cell>
        </row>
        <row r="46">
          <cell r="B46" t="str">
            <v>CS1.00_80_AG</v>
          </cell>
          <cell r="C46" t="str">
            <v>AG</v>
          </cell>
          <cell r="D46" t="str">
            <v>Pipe, Carbon, L/B, U/G STD</v>
          </cell>
          <cell r="E46" t="str">
            <v>Fuel Gas</v>
          </cell>
          <cell r="F46" t="str">
            <v>CS</v>
          </cell>
          <cell r="G46" t="str">
            <v>80</v>
          </cell>
          <cell r="H46">
            <v>1</v>
          </cell>
          <cell r="I46">
            <v>11</v>
          </cell>
          <cell r="J46">
            <v>0.74099999999999999</v>
          </cell>
          <cell r="K46" t="str">
            <v xml:space="preserve">FGA </v>
          </cell>
        </row>
        <row r="47">
          <cell r="B47" t="str">
            <v>SS1.00_STD_AG</v>
          </cell>
          <cell r="C47" t="str">
            <v>AG</v>
          </cell>
          <cell r="D47" t="str">
            <v>Pipe, Stainless, S/B, B/G STD</v>
          </cell>
          <cell r="E47" t="str">
            <v>CO2</v>
          </cell>
          <cell r="F47" t="str">
            <v>SS</v>
          </cell>
          <cell r="G47" t="str">
            <v>STD</v>
          </cell>
          <cell r="H47">
            <v>1</v>
          </cell>
          <cell r="I47">
            <v>27.5</v>
          </cell>
          <cell r="J47">
            <v>1.3</v>
          </cell>
          <cell r="K47" t="str">
            <v xml:space="preserve">CAA </v>
          </cell>
        </row>
        <row r="48">
          <cell r="B48" t="str">
            <v>SS1.00_STD_AG</v>
          </cell>
          <cell r="C48" t="str">
            <v>AG</v>
          </cell>
          <cell r="D48" t="str">
            <v>Pipe, Stainless, S/B, B/G STD</v>
          </cell>
          <cell r="E48" t="str">
            <v>Inlet Bleed Heat</v>
          </cell>
          <cell r="F48" t="str">
            <v>SS</v>
          </cell>
          <cell r="G48" t="str">
            <v>STD</v>
          </cell>
          <cell r="H48">
            <v>1</v>
          </cell>
          <cell r="I48">
            <v>27.5</v>
          </cell>
          <cell r="J48">
            <v>1.3</v>
          </cell>
          <cell r="K48" t="str">
            <v xml:space="preserve">CAA </v>
          </cell>
        </row>
        <row r="49">
          <cell r="B49" t="str">
            <v>SS1.00_STD_AG</v>
          </cell>
          <cell r="C49" t="str">
            <v>AG</v>
          </cell>
          <cell r="D49" t="str">
            <v>Pipe, Stainless, S/B, B/G STD</v>
          </cell>
          <cell r="E49" t="str">
            <v>Vent</v>
          </cell>
          <cell r="F49" t="str">
            <v>SS</v>
          </cell>
          <cell r="G49" t="str">
            <v>STD</v>
          </cell>
          <cell r="H49">
            <v>1</v>
          </cell>
          <cell r="I49">
            <v>27.5</v>
          </cell>
          <cell r="J49">
            <v>1.3</v>
          </cell>
          <cell r="K49" t="str">
            <v xml:space="preserve">CAA </v>
          </cell>
        </row>
        <row r="50">
          <cell r="B50" t="str">
            <v>SS1.00_STD_AG</v>
          </cell>
          <cell r="C50" t="str">
            <v>AG</v>
          </cell>
          <cell r="D50" t="str">
            <v>Pipe, Stainless, S/B, B/G STD</v>
          </cell>
          <cell r="E50" t="str">
            <v>Water Wash</v>
          </cell>
          <cell r="F50" t="str">
            <v>SS</v>
          </cell>
          <cell r="G50" t="str">
            <v>STD</v>
          </cell>
          <cell r="H50">
            <v>1</v>
          </cell>
          <cell r="I50">
            <v>27.5</v>
          </cell>
          <cell r="J50">
            <v>1.3</v>
          </cell>
          <cell r="K50" t="str">
            <v xml:space="preserve">CAA </v>
          </cell>
        </row>
        <row r="51">
          <cell r="B51" t="str">
            <v>CS0.75_80_AG</v>
          </cell>
          <cell r="C51" t="str">
            <v>AG</v>
          </cell>
          <cell r="D51" t="str">
            <v>Pipe, Carbon, S/B, A/G STD</v>
          </cell>
          <cell r="E51" t="str">
            <v>Closed Cooling</v>
          </cell>
          <cell r="F51" t="str">
            <v>CS</v>
          </cell>
          <cell r="G51" t="str">
            <v>80</v>
          </cell>
          <cell r="H51">
            <v>0.75</v>
          </cell>
          <cell r="I51">
            <v>11</v>
          </cell>
          <cell r="J51">
            <v>0.74099999999999999</v>
          </cell>
          <cell r="K51" t="str">
            <v xml:space="preserve">ECA </v>
          </cell>
        </row>
        <row r="52">
          <cell r="B52" t="str">
            <v>CS2.00_80_AG</v>
          </cell>
          <cell r="C52" t="str">
            <v>AG</v>
          </cell>
          <cell r="D52" t="str">
            <v>Pipe, Carbon, S/B, A/G STD</v>
          </cell>
          <cell r="E52" t="str">
            <v>Service Water</v>
          </cell>
          <cell r="F52" t="str">
            <v>CS</v>
          </cell>
          <cell r="G52" t="str">
            <v>80</v>
          </cell>
          <cell r="H52">
            <v>2</v>
          </cell>
          <cell r="I52">
            <v>11</v>
          </cell>
          <cell r="J52">
            <v>0.74099999999999999</v>
          </cell>
          <cell r="K52" t="str">
            <v xml:space="preserve">WSC </v>
          </cell>
        </row>
        <row r="53">
          <cell r="B53" t="str">
            <v>CS2.00_80_AG</v>
          </cell>
          <cell r="C53" t="str">
            <v>AG</v>
          </cell>
          <cell r="D53" t="str">
            <v>Pipe, Carbon, S/B, A/G STD</v>
          </cell>
          <cell r="E53" t="str">
            <v>Service Water</v>
          </cell>
          <cell r="F53" t="str">
            <v>CS</v>
          </cell>
          <cell r="G53" t="str">
            <v>80</v>
          </cell>
          <cell r="H53">
            <v>2</v>
          </cell>
          <cell r="I53">
            <v>11</v>
          </cell>
          <cell r="J53">
            <v>0.74099999999999999</v>
          </cell>
          <cell r="K53" t="str">
            <v xml:space="preserve">WSC </v>
          </cell>
        </row>
        <row r="54">
          <cell r="B54" t="str">
            <v>CS2.00_STD_BG</v>
          </cell>
          <cell r="C54" t="str">
            <v>BG</v>
          </cell>
          <cell r="D54" t="str">
            <v>Pipe, Carbon, S/B, B/G STD</v>
          </cell>
          <cell r="E54" t="str">
            <v>Station Air</v>
          </cell>
          <cell r="F54" t="str">
            <v>CS</v>
          </cell>
          <cell r="G54" t="str">
            <v>STD</v>
          </cell>
          <cell r="H54">
            <v>2</v>
          </cell>
          <cell r="I54">
            <v>9.24</v>
          </cell>
          <cell r="J54">
            <v>0.74099999999999999</v>
          </cell>
          <cell r="K54" t="str">
            <v xml:space="preserve">CAA </v>
          </cell>
        </row>
        <row r="55">
          <cell r="B55" t="str">
            <v>SS2.00_STD_BG</v>
          </cell>
          <cell r="C55" t="str">
            <v>BG</v>
          </cell>
          <cell r="D55" t="str">
            <v>Pipe, Stainless, S/B, B/G STD</v>
          </cell>
          <cell r="E55" t="str">
            <v>Instrument Air</v>
          </cell>
          <cell r="F55" t="str">
            <v>SS</v>
          </cell>
          <cell r="G55" t="str">
            <v>STD</v>
          </cell>
          <cell r="H55">
            <v>2</v>
          </cell>
          <cell r="I55">
            <v>27.5</v>
          </cell>
          <cell r="J55">
            <v>0.74099999999999999</v>
          </cell>
          <cell r="K55" t="str">
            <v xml:space="preserve">CAA </v>
          </cell>
        </row>
        <row r="56">
          <cell r="B56" t="str">
            <v>HDPE2.00_STD_BG</v>
          </cell>
          <cell r="C56" t="str">
            <v>BG</v>
          </cell>
          <cell r="D56" t="str">
            <v>Pipe, Carbon, S/B, B/G STD</v>
          </cell>
          <cell r="E56" t="str">
            <v>Service Water</v>
          </cell>
          <cell r="F56" t="str">
            <v>HDPE</v>
          </cell>
          <cell r="G56" t="str">
            <v>STD</v>
          </cell>
          <cell r="H56">
            <v>2</v>
          </cell>
          <cell r="I56">
            <v>4</v>
          </cell>
          <cell r="J56">
            <v>0.5</v>
          </cell>
          <cell r="K56" t="str">
            <v xml:space="preserve">WSC </v>
          </cell>
        </row>
        <row r="57">
          <cell r="B57" t="str">
            <v>HDPE2.00_STD_BG</v>
          </cell>
          <cell r="C57" t="str">
            <v>BG</v>
          </cell>
          <cell r="D57" t="str">
            <v>Pipe, HDPE, S/B, B/G STD</v>
          </cell>
          <cell r="E57" t="str">
            <v>Demin. Water</v>
          </cell>
          <cell r="F57" t="str">
            <v>HDPE</v>
          </cell>
          <cell r="G57" t="str">
            <v>STD</v>
          </cell>
          <cell r="H57">
            <v>2</v>
          </cell>
          <cell r="I57">
            <v>4</v>
          </cell>
          <cell r="J57">
            <v>0.5</v>
          </cell>
          <cell r="K57" t="str">
            <v xml:space="preserve">WSC 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86CA2-581E-4899-8CFF-4324091DAF7E}">
  <dimension ref="A1:G34"/>
  <sheetViews>
    <sheetView zoomScaleNormal="100" workbookViewId="0">
      <selection activeCell="F7" sqref="F7"/>
    </sheetView>
  </sheetViews>
  <sheetFormatPr defaultRowHeight="12.75"/>
  <cols>
    <col min="1" max="1" width="13.28515625" customWidth="1"/>
    <col min="3" max="3" width="13.28515625" customWidth="1"/>
    <col min="4" max="4" width="14.85546875" customWidth="1"/>
    <col min="5" max="5" width="18" customWidth="1"/>
    <col min="6" max="6" width="16.42578125" customWidth="1"/>
    <col min="7" max="7" width="16.28515625" customWidth="1"/>
  </cols>
  <sheetData>
    <row r="1" spans="1:7">
      <c r="A1" s="38" t="s">
        <v>0</v>
      </c>
      <c r="B1" s="28"/>
      <c r="C1" s="28"/>
      <c r="D1" s="28"/>
      <c r="E1" s="28"/>
      <c r="F1" s="28"/>
      <c r="G1" s="28"/>
    </row>
    <row r="2" spans="1:7">
      <c r="A2" s="38" t="s">
        <v>1</v>
      </c>
      <c r="B2" s="28"/>
      <c r="C2" s="28"/>
      <c r="D2" s="28"/>
      <c r="E2" s="28"/>
      <c r="F2" s="28"/>
      <c r="G2" s="28"/>
    </row>
    <row r="3" spans="1:7">
      <c r="A3" s="38" t="s">
        <v>2</v>
      </c>
      <c r="B3" s="28"/>
      <c r="C3" s="28"/>
      <c r="D3" s="28"/>
      <c r="E3" s="28"/>
      <c r="F3" s="28"/>
      <c r="G3" s="28"/>
    </row>
    <row r="4" spans="1:7" ht="15.75">
      <c r="A4" s="31"/>
      <c r="B4" s="28"/>
      <c r="C4" s="28"/>
      <c r="D4" s="28"/>
      <c r="E4" s="28"/>
      <c r="F4" s="28"/>
      <c r="G4" s="28"/>
    </row>
    <row r="5" spans="1:7" ht="46.5" customHeight="1">
      <c r="A5" s="27" t="s">
        <v>68</v>
      </c>
      <c r="B5" s="30" t="s">
        <v>4</v>
      </c>
      <c r="C5" s="40" t="s">
        <v>69</v>
      </c>
      <c r="D5" s="40" t="s">
        <v>66</v>
      </c>
      <c r="E5" s="40" t="s">
        <v>67</v>
      </c>
      <c r="F5" s="43" t="s">
        <v>73</v>
      </c>
      <c r="G5" s="34" t="s">
        <v>70</v>
      </c>
    </row>
    <row r="6" spans="1:7">
      <c r="A6" s="29" t="s">
        <v>12</v>
      </c>
      <c r="B6" s="37" t="s">
        <v>13</v>
      </c>
      <c r="C6" s="33">
        <v>234705405.34999999</v>
      </c>
      <c r="D6" s="33">
        <v>101915266.90999998</v>
      </c>
      <c r="E6" s="33">
        <v>102021662.797252</v>
      </c>
      <c r="F6" s="32">
        <v>106395.88725200071</v>
      </c>
      <c r="G6" s="32">
        <f>+F6</f>
        <v>106395.88725200071</v>
      </c>
    </row>
    <row r="7" spans="1:7">
      <c r="A7" s="29"/>
      <c r="B7" s="37" t="s">
        <v>32</v>
      </c>
      <c r="C7" s="33">
        <v>235336888.56999999</v>
      </c>
      <c r="D7" s="33">
        <v>103183408.78999999</v>
      </c>
      <c r="E7" s="33">
        <v>103290071.25997975</v>
      </c>
      <c r="F7" s="33">
        <v>106662.46997974938</v>
      </c>
      <c r="G7" s="32">
        <f>+G6+F7</f>
        <v>213058.35723175009</v>
      </c>
    </row>
    <row r="8" spans="1:7">
      <c r="A8" s="29"/>
      <c r="B8" s="37" t="s">
        <v>34</v>
      </c>
      <c r="C8" s="33">
        <v>235276736.20000005</v>
      </c>
      <c r="D8" s="33">
        <v>104480836.61000001</v>
      </c>
      <c r="E8" s="33">
        <v>104587495.25149716</v>
      </c>
      <c r="F8" s="33">
        <v>106658.64149716528</v>
      </c>
      <c r="G8" s="32">
        <f t="shared" ref="G8:G17" si="0">+G7+F8</f>
        <v>319716.99872891535</v>
      </c>
    </row>
    <row r="9" spans="1:7">
      <c r="A9" s="29"/>
      <c r="B9" s="37" t="s">
        <v>36</v>
      </c>
      <c r="C9" s="33">
        <v>236202455.39999998</v>
      </c>
      <c r="D9" s="33">
        <v>105754264.98999999</v>
      </c>
      <c r="E9" s="33">
        <v>105861636.7584849</v>
      </c>
      <c r="F9" s="33">
        <v>107371.76848491383</v>
      </c>
      <c r="G9" s="32">
        <f t="shared" si="0"/>
        <v>427088.76721382921</v>
      </c>
    </row>
    <row r="10" spans="1:7">
      <c r="A10" s="29"/>
      <c r="B10" s="37" t="s">
        <v>38</v>
      </c>
      <c r="C10" s="33">
        <v>236643507.62999997</v>
      </c>
      <c r="D10" s="33">
        <v>107001108.61</v>
      </c>
      <c r="E10" s="33">
        <v>107142604.93262975</v>
      </c>
      <c r="F10" s="33">
        <v>141496.32262975335</v>
      </c>
      <c r="G10" s="32">
        <f t="shared" si="0"/>
        <v>568585.08984358259</v>
      </c>
    </row>
    <row r="11" spans="1:7">
      <c r="A11" s="29"/>
      <c r="B11" s="37" t="s">
        <v>40</v>
      </c>
      <c r="C11" s="33">
        <v>238154088.91</v>
      </c>
      <c r="D11" s="33">
        <v>108556647.63</v>
      </c>
      <c r="E11" s="33">
        <v>108701120.62355983</v>
      </c>
      <c r="F11" s="33">
        <v>144472.99355983557</v>
      </c>
      <c r="G11" s="32">
        <f t="shared" si="0"/>
        <v>713058.08340341819</v>
      </c>
    </row>
    <row r="12" spans="1:7">
      <c r="A12" s="29"/>
      <c r="B12" s="37" t="s">
        <v>42</v>
      </c>
      <c r="C12" s="33">
        <v>238838663.75999996</v>
      </c>
      <c r="D12" s="33">
        <v>109258262.5</v>
      </c>
      <c r="E12" s="33">
        <v>109403334.67398725</v>
      </c>
      <c r="F12" s="33">
        <v>145072.17398724644</v>
      </c>
      <c r="G12" s="32">
        <f t="shared" si="0"/>
        <v>858130.25739066466</v>
      </c>
    </row>
    <row r="13" spans="1:7">
      <c r="A13" s="29"/>
      <c r="B13" s="37" t="s">
        <v>44</v>
      </c>
      <c r="C13" s="33">
        <v>238414949.06999999</v>
      </c>
      <c r="D13" s="33">
        <v>110469095.14000002</v>
      </c>
      <c r="E13" s="33">
        <v>110614393.63646959</v>
      </c>
      <c r="F13" s="33">
        <v>145298.49646958432</v>
      </c>
      <c r="G13" s="32">
        <f t="shared" si="0"/>
        <v>1003428.753860249</v>
      </c>
    </row>
    <row r="14" spans="1:7">
      <c r="A14" s="29"/>
      <c r="B14" s="37" t="s">
        <v>46</v>
      </c>
      <c r="C14" s="33">
        <v>238981905.58999997</v>
      </c>
      <c r="D14" s="33">
        <v>112736478.15999998</v>
      </c>
      <c r="E14" s="33">
        <v>111883060.98745675</v>
      </c>
      <c r="F14" s="33">
        <v>-853417.172543247</v>
      </c>
      <c r="G14" s="32">
        <f t="shared" si="0"/>
        <v>150011.58131700195</v>
      </c>
    </row>
    <row r="15" spans="1:7">
      <c r="A15" s="29"/>
      <c r="B15" s="37" t="s">
        <v>48</v>
      </c>
      <c r="C15" s="33">
        <v>240982109.45000002</v>
      </c>
      <c r="D15" s="33">
        <v>114335558.64</v>
      </c>
      <c r="E15" s="33">
        <v>114493220.3072511</v>
      </c>
      <c r="F15" s="33">
        <v>157661.66725108511</v>
      </c>
      <c r="G15" s="32">
        <f t="shared" si="0"/>
        <v>307673.24856808706</v>
      </c>
    </row>
    <row r="16" spans="1:7">
      <c r="A16" s="29"/>
      <c r="B16" s="37" t="s">
        <v>50</v>
      </c>
      <c r="C16" s="33">
        <v>241441620.01999998</v>
      </c>
      <c r="D16" s="33">
        <v>111322788.22999999</v>
      </c>
      <c r="E16" s="33">
        <v>111480590.99195784</v>
      </c>
      <c r="F16" s="33">
        <v>157802.76195783931</v>
      </c>
      <c r="G16" s="32">
        <f t="shared" si="0"/>
        <v>465476.01052592637</v>
      </c>
    </row>
    <row r="17" spans="1:7">
      <c r="A17" s="29"/>
      <c r="B17" s="37" t="s">
        <v>52</v>
      </c>
      <c r="C17" s="33">
        <v>247767896.27000004</v>
      </c>
      <c r="D17" s="33">
        <v>113274892.14000002</v>
      </c>
      <c r="E17" s="33">
        <v>113165529.27019925</v>
      </c>
      <c r="F17" s="33">
        <v>-109362.86980074533</v>
      </c>
      <c r="G17" s="25">
        <f t="shared" si="0"/>
        <v>356113.14072518103</v>
      </c>
    </row>
    <row r="18" spans="1:7">
      <c r="A18" s="29" t="s">
        <v>54</v>
      </c>
      <c r="B18" s="37"/>
      <c r="C18" s="33"/>
      <c r="D18" s="33"/>
      <c r="E18" s="33"/>
      <c r="F18" s="41">
        <f>SUM(F6:F17)</f>
        <v>356113.14072518103</v>
      </c>
      <c r="G18" s="28"/>
    </row>
    <row r="19" spans="1:7">
      <c r="A19" s="29" t="s">
        <v>55</v>
      </c>
      <c r="B19" s="37" t="s">
        <v>13</v>
      </c>
      <c r="C19" s="33">
        <v>579569064.13999999</v>
      </c>
      <c r="D19" s="33">
        <v>254459838.97000003</v>
      </c>
      <c r="E19" s="33">
        <v>254489404.21890807</v>
      </c>
      <c r="F19" s="33">
        <v>29565.248908069683</v>
      </c>
      <c r="G19" s="32">
        <f>+F19</f>
        <v>29565.248908069683</v>
      </c>
    </row>
    <row r="20" spans="1:7">
      <c r="A20" s="29"/>
      <c r="B20" s="37" t="s">
        <v>32</v>
      </c>
      <c r="C20" s="33">
        <v>581359280.99000001</v>
      </c>
      <c r="D20" s="33">
        <v>255069080.25999999</v>
      </c>
      <c r="E20" s="33">
        <v>255098977.67453617</v>
      </c>
      <c r="F20" s="33">
        <v>29897.414536157972</v>
      </c>
      <c r="G20" s="32">
        <f>+G19+F20</f>
        <v>59462.663444227655</v>
      </c>
    </row>
    <row r="21" spans="1:7">
      <c r="A21" s="29"/>
      <c r="B21" s="37" t="s">
        <v>34</v>
      </c>
      <c r="C21" s="33">
        <v>582344815.29000008</v>
      </c>
      <c r="D21" s="33">
        <v>255487073.08000001</v>
      </c>
      <c r="E21" s="33">
        <v>255517166.94494936</v>
      </c>
      <c r="F21" s="33">
        <v>30093.864949318813</v>
      </c>
      <c r="G21" s="32">
        <f t="shared" ref="G21:G30" si="1">+G20+F21</f>
        <v>89556.528393546469</v>
      </c>
    </row>
    <row r="22" spans="1:7">
      <c r="A22" s="29"/>
      <c r="B22" s="37" t="s">
        <v>36</v>
      </c>
      <c r="C22" s="33">
        <v>585686412.32999992</v>
      </c>
      <c r="D22" s="33">
        <v>256105861.61000001</v>
      </c>
      <c r="E22" s="33">
        <v>256136269.46601826</v>
      </c>
      <c r="F22" s="33">
        <v>30407.856018263847</v>
      </c>
      <c r="G22" s="32">
        <f t="shared" si="1"/>
        <v>119964.38441181032</v>
      </c>
    </row>
    <row r="23" spans="1:7">
      <c r="A23" s="29"/>
      <c r="B23" s="37" t="s">
        <v>38</v>
      </c>
      <c r="C23" s="33">
        <v>586646766.31000006</v>
      </c>
      <c r="D23" s="33">
        <v>256785861.25</v>
      </c>
      <c r="E23" s="33">
        <v>256816531.79649776</v>
      </c>
      <c r="F23" s="33">
        <v>30670.546497749747</v>
      </c>
      <c r="G23" s="32">
        <f t="shared" si="1"/>
        <v>150634.93090956006</v>
      </c>
    </row>
    <row r="24" spans="1:7">
      <c r="A24" s="29"/>
      <c r="B24" s="37" t="s">
        <v>40</v>
      </c>
      <c r="C24" s="33">
        <v>587536897.41999996</v>
      </c>
      <c r="D24" s="33">
        <v>257422419.46000001</v>
      </c>
      <c r="E24" s="33">
        <v>257453239.20119929</v>
      </c>
      <c r="F24" s="33">
        <v>30819.741199258598</v>
      </c>
      <c r="G24" s="32">
        <f t="shared" si="1"/>
        <v>181454.67210881866</v>
      </c>
    </row>
    <row r="25" spans="1:7">
      <c r="A25" s="29"/>
      <c r="B25" s="37" t="s">
        <v>42</v>
      </c>
      <c r="C25" s="33">
        <v>589998630.12</v>
      </c>
      <c r="D25" s="33">
        <v>258016841.47</v>
      </c>
      <c r="E25" s="33">
        <v>258048088.64927918</v>
      </c>
      <c r="F25" s="33">
        <v>31247.179279190488</v>
      </c>
      <c r="G25" s="32">
        <f t="shared" si="1"/>
        <v>212701.85138800915</v>
      </c>
    </row>
    <row r="26" spans="1:7">
      <c r="A26" s="29"/>
      <c r="B26" s="37" t="s">
        <v>44</v>
      </c>
      <c r="C26" s="33">
        <v>591019378.71999991</v>
      </c>
      <c r="D26" s="33">
        <v>258675127.49999997</v>
      </c>
      <c r="E26" s="33">
        <v>258706728.04185393</v>
      </c>
      <c r="F26" s="33">
        <v>31600.54185390647</v>
      </c>
      <c r="G26" s="32">
        <f t="shared" si="1"/>
        <v>244302.39324191562</v>
      </c>
    </row>
    <row r="27" spans="1:7">
      <c r="A27" s="29"/>
      <c r="B27" s="37" t="s">
        <v>46</v>
      </c>
      <c r="C27" s="33">
        <v>593006571.85000002</v>
      </c>
      <c r="D27" s="33">
        <v>260870992.85000002</v>
      </c>
      <c r="E27" s="33">
        <v>259475221.32651541</v>
      </c>
      <c r="F27" s="33">
        <v>-1395771.5234846263</v>
      </c>
      <c r="G27" s="32">
        <f t="shared" si="1"/>
        <v>-1151469.1302427107</v>
      </c>
    </row>
    <row r="28" spans="1:7">
      <c r="A28" s="29"/>
      <c r="B28" s="37" t="s">
        <v>48</v>
      </c>
      <c r="C28" s="33">
        <v>594284154.52999997</v>
      </c>
      <c r="D28" s="33">
        <v>261688778.77000001</v>
      </c>
      <c r="E28" s="33">
        <v>261587546.56660575</v>
      </c>
      <c r="F28" s="33">
        <v>-101232.20339425304</v>
      </c>
      <c r="G28" s="32">
        <f t="shared" si="1"/>
        <v>-1252701.3336369637</v>
      </c>
    </row>
    <row r="29" spans="1:7">
      <c r="A29" s="29"/>
      <c r="B29" s="37" t="s">
        <v>50</v>
      </c>
      <c r="C29" s="33">
        <v>595122147.48000002</v>
      </c>
      <c r="D29" s="33">
        <v>262504509.43000004</v>
      </c>
      <c r="E29" s="33">
        <v>262403138.98000643</v>
      </c>
      <c r="F29" s="33">
        <v>-101370.4499935949</v>
      </c>
      <c r="G29" s="32">
        <f t="shared" si="1"/>
        <v>-1354071.7836305588</v>
      </c>
    </row>
    <row r="30" spans="1:7">
      <c r="A30" s="29"/>
      <c r="B30" s="37" t="s">
        <v>52</v>
      </c>
      <c r="C30" s="33">
        <v>595960017.77999997</v>
      </c>
      <c r="D30" s="33">
        <v>263360392.44</v>
      </c>
      <c r="E30" s="33">
        <v>263258824.39599067</v>
      </c>
      <c r="F30" s="33">
        <v>-101568.04400935746</v>
      </c>
      <c r="G30" s="25">
        <f t="shared" si="1"/>
        <v>-1455639.8276399162</v>
      </c>
    </row>
    <row r="31" spans="1:7">
      <c r="A31" s="29" t="s">
        <v>64</v>
      </c>
      <c r="B31" s="37"/>
      <c r="C31" s="33"/>
      <c r="D31" s="33"/>
      <c r="E31" s="33"/>
      <c r="F31" s="41">
        <f>SUM(F19:F30)</f>
        <v>-1455639.8276399162</v>
      </c>
      <c r="G31" s="28"/>
    </row>
    <row r="32" spans="1:7" ht="13.5" thickBot="1">
      <c r="A32" s="29" t="s">
        <v>65</v>
      </c>
      <c r="B32" s="37"/>
      <c r="C32" s="33"/>
      <c r="D32" s="33"/>
      <c r="E32" s="33"/>
      <c r="F32" s="51">
        <f>+F31+F18</f>
        <v>-1099526.6869147352</v>
      </c>
      <c r="G32" s="35">
        <f>+G30+G17</f>
        <v>-1099526.6869147352</v>
      </c>
    </row>
    <row r="33" spans="1:7" ht="13.5" thickTop="1">
      <c r="A33" s="36"/>
      <c r="B33" s="28"/>
      <c r="C33" s="28"/>
      <c r="D33" s="28"/>
      <c r="E33" s="28"/>
      <c r="F33" s="28"/>
      <c r="G33" s="28"/>
    </row>
    <row r="34" spans="1:7" ht="15">
      <c r="A34" s="42" t="s">
        <v>71</v>
      </c>
      <c r="B34" s="28"/>
      <c r="C34" s="28"/>
      <c r="D34" s="28"/>
      <c r="E34" s="28"/>
      <c r="F34" s="28"/>
      <c r="G34" s="28"/>
    </row>
  </sheetData>
  <pageMargins left="0.7" right="0.7" top="0.75" bottom="0.75" header="0.3" footer="0.3"/>
  <pageSetup scale="98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A95EF-7DD4-4202-8A34-522D93452383}">
  <dimension ref="A1:K366"/>
  <sheetViews>
    <sheetView tabSelected="1" zoomScale="93" zoomScaleNormal="93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12" sqref="E12"/>
    </sheetView>
  </sheetViews>
  <sheetFormatPr defaultRowHeight="12.75"/>
  <cols>
    <col min="1" max="1" width="14" customWidth="1"/>
    <col min="2" max="2" width="17.7109375" customWidth="1"/>
    <col min="3" max="3" width="60.7109375" customWidth="1"/>
    <col min="4" max="4" width="15" style="2" customWidth="1"/>
    <col min="5" max="5" width="15.140625" style="2" customWidth="1"/>
    <col min="6" max="6" width="18.7109375" style="3" customWidth="1"/>
    <col min="7" max="7" width="15.28515625" style="3" customWidth="1"/>
    <col min="8" max="8" width="20.140625" style="3" customWidth="1"/>
    <col min="9" max="9" width="18.7109375" style="4" bestFit="1" customWidth="1"/>
    <col min="11" max="11" width="13.5703125" bestFit="1" customWidth="1"/>
  </cols>
  <sheetData>
    <row r="1" spans="1:9">
      <c r="A1" s="1" t="s">
        <v>0</v>
      </c>
    </row>
    <row r="2" spans="1:9">
      <c r="A2" s="1" t="s">
        <v>1</v>
      </c>
    </row>
    <row r="3" spans="1:9">
      <c r="A3" s="1" t="s">
        <v>2</v>
      </c>
    </row>
    <row r="5" spans="1:9" ht="52.5" customHeight="1">
      <c r="A5" s="45" t="s">
        <v>3</v>
      </c>
      <c r="B5" s="45" t="s">
        <v>4</v>
      </c>
      <c r="C5" s="46" t="s">
        <v>5</v>
      </c>
      <c r="D5" s="47" t="s">
        <v>6</v>
      </c>
      <c r="E5" s="48" t="s">
        <v>7</v>
      </c>
      <c r="F5" s="49" t="s">
        <v>8</v>
      </c>
      <c r="G5" s="49" t="s">
        <v>9</v>
      </c>
      <c r="H5" s="49" t="s">
        <v>10</v>
      </c>
      <c r="I5" s="50" t="s">
        <v>11</v>
      </c>
    </row>
    <row r="6" spans="1:9">
      <c r="A6" t="s">
        <v>12</v>
      </c>
      <c r="B6" t="s">
        <v>13</v>
      </c>
      <c r="C6" t="s">
        <v>14</v>
      </c>
      <c r="D6" s="2">
        <v>0</v>
      </c>
      <c r="E6" s="2">
        <v>0</v>
      </c>
      <c r="F6" s="3">
        <v>1685155.37</v>
      </c>
      <c r="G6" s="3">
        <v>0</v>
      </c>
      <c r="H6" s="3">
        <v>0</v>
      </c>
      <c r="I6" s="4">
        <f>+H6-G6</f>
        <v>0</v>
      </c>
    </row>
    <row r="7" spans="1:9">
      <c r="C7" t="s">
        <v>15</v>
      </c>
      <c r="D7" s="2">
        <v>1.7500000000000002E-2</v>
      </c>
      <c r="E7" s="2">
        <v>2.1100000000000001E-2</v>
      </c>
      <c r="F7" s="3">
        <v>44008524.079999998</v>
      </c>
      <c r="G7" s="3">
        <v>64179.1</v>
      </c>
      <c r="H7" s="3">
        <v>77381.65484066667</v>
      </c>
      <c r="I7" s="4">
        <f t="shared" ref="I7:I68" si="0">+H7-G7</f>
        <v>13202.554840666671</v>
      </c>
    </row>
    <row r="8" spans="1:9">
      <c r="C8" t="s">
        <v>16</v>
      </c>
      <c r="D8" s="2">
        <v>1.35E-2</v>
      </c>
      <c r="E8" s="2">
        <v>2.9700000000000001E-2</v>
      </c>
      <c r="F8" s="3">
        <v>3373335.39</v>
      </c>
      <c r="G8" s="3">
        <v>3795.0099999999998</v>
      </c>
      <c r="H8" s="3">
        <v>8349.0050902500006</v>
      </c>
      <c r="I8" s="4">
        <f t="shared" si="0"/>
        <v>4553.9950902500004</v>
      </c>
    </row>
    <row r="9" spans="1:9">
      <c r="C9" t="s">
        <v>17</v>
      </c>
      <c r="D9" s="2">
        <v>6.6666600000000006E-2</v>
      </c>
      <c r="E9" s="2">
        <v>2.9700000000000001E-2</v>
      </c>
      <c r="F9" s="3">
        <v>1194457.25</v>
      </c>
      <c r="G9" s="3">
        <v>6635.87</v>
      </c>
      <c r="H9" s="3">
        <v>2956.2816937499997</v>
      </c>
      <c r="I9" s="4">
        <f t="shared" si="0"/>
        <v>-3679.5883062500002</v>
      </c>
    </row>
    <row r="10" spans="1:9">
      <c r="C10" t="s">
        <v>18</v>
      </c>
      <c r="D10" s="2">
        <v>1.35E-2</v>
      </c>
      <c r="E10" s="2">
        <v>2.9700000000000001E-2</v>
      </c>
      <c r="F10" s="3">
        <v>16544323.49</v>
      </c>
      <c r="G10" s="3">
        <v>18612.36</v>
      </c>
      <c r="H10" s="3">
        <v>40947.20063775</v>
      </c>
      <c r="I10" s="4">
        <f t="shared" si="0"/>
        <v>22334.84063775</v>
      </c>
    </row>
    <row r="11" spans="1:9">
      <c r="C11" t="s">
        <v>19</v>
      </c>
      <c r="D11" s="2">
        <v>1.84E-2</v>
      </c>
      <c r="E11" s="2">
        <v>2.3E-2</v>
      </c>
      <c r="F11" s="3">
        <v>41887689.619999997</v>
      </c>
      <c r="G11" s="3">
        <v>64227.79</v>
      </c>
      <c r="H11" s="3">
        <v>80284.738438333326</v>
      </c>
      <c r="I11" s="4">
        <f t="shared" si="0"/>
        <v>16056.948438333326</v>
      </c>
    </row>
    <row r="12" spans="1:9">
      <c r="C12" t="s">
        <v>20</v>
      </c>
      <c r="D12" s="2">
        <v>2.5000000000000001E-2</v>
      </c>
      <c r="E12" s="2">
        <v>3.6600000000000001E-2</v>
      </c>
      <c r="F12" s="3">
        <v>14608386.880000001</v>
      </c>
      <c r="G12" s="3">
        <v>30434.14</v>
      </c>
      <c r="H12" s="3">
        <v>44555.579984000004</v>
      </c>
      <c r="I12" s="4">
        <f t="shared" si="0"/>
        <v>14121.439984000004</v>
      </c>
    </row>
    <row r="13" spans="1:9">
      <c r="C13" t="s">
        <v>21</v>
      </c>
      <c r="D13" s="2">
        <v>1.46E-2</v>
      </c>
      <c r="E13" s="2">
        <v>4.8999999999999998E-3</v>
      </c>
      <c r="F13" s="3">
        <v>7186157.8600000003</v>
      </c>
      <c r="G13" s="3">
        <v>6257.9100000000008</v>
      </c>
      <c r="H13" s="3">
        <v>2213.3485750833333</v>
      </c>
      <c r="I13" s="4">
        <f t="shared" si="0"/>
        <v>-4044.5614249166674</v>
      </c>
    </row>
    <row r="14" spans="1:9">
      <c r="C14" t="s">
        <v>22</v>
      </c>
      <c r="D14" s="2">
        <v>0.2</v>
      </c>
      <c r="E14" s="2">
        <v>0.2</v>
      </c>
      <c r="F14" s="3">
        <v>26129975.009999998</v>
      </c>
      <c r="G14" s="3">
        <v>435299.72</v>
      </c>
      <c r="H14" s="3">
        <v>435499.58350000001</v>
      </c>
      <c r="I14" s="4">
        <f t="shared" si="0"/>
        <v>199.86350000003586</v>
      </c>
    </row>
    <row r="15" spans="1:9">
      <c r="C15" t="s">
        <v>23</v>
      </c>
      <c r="D15" s="2">
        <v>0</v>
      </c>
      <c r="E15" s="2">
        <v>0</v>
      </c>
      <c r="F15" s="3">
        <v>19050552.719999999</v>
      </c>
      <c r="G15" s="3">
        <v>134275.44</v>
      </c>
      <c r="H15" s="3">
        <v>134275.44</v>
      </c>
      <c r="I15" s="4">
        <f t="shared" si="0"/>
        <v>0</v>
      </c>
    </row>
    <row r="16" spans="1:9">
      <c r="C16" t="s">
        <v>24</v>
      </c>
      <c r="D16" s="2">
        <v>3.2300000000000002E-2</v>
      </c>
      <c r="E16" s="2">
        <v>3.7000000000000002E-3</v>
      </c>
      <c r="F16" s="3">
        <v>53347.570000000007</v>
      </c>
      <c r="G16" s="3">
        <v>21.21</v>
      </c>
      <c r="H16" s="3">
        <v>2.4298547500000001</v>
      </c>
      <c r="I16" s="4">
        <f t="shared" si="0"/>
        <v>-18.78014525</v>
      </c>
    </row>
    <row r="17" spans="2:9">
      <c r="C17" t="s">
        <v>25</v>
      </c>
      <c r="D17" s="2">
        <v>3.7499999999999999E-2</v>
      </c>
      <c r="E17" s="2">
        <v>3.44E-2</v>
      </c>
      <c r="F17" s="3">
        <v>7407725.2400000002</v>
      </c>
      <c r="G17" s="3">
        <v>22686.760000000002</v>
      </c>
      <c r="H17" s="3">
        <v>20811.313633999998</v>
      </c>
      <c r="I17" s="4">
        <f t="shared" si="0"/>
        <v>-1875.4463660000038</v>
      </c>
    </row>
    <row r="18" spans="2:9">
      <c r="C18" t="s">
        <v>26</v>
      </c>
      <c r="D18" s="2">
        <v>6.5100000000000005E-2</v>
      </c>
      <c r="E18" s="2">
        <v>6.6500000000000004E-2</v>
      </c>
      <c r="F18" s="3">
        <v>5565369.79</v>
      </c>
      <c r="G18" s="3">
        <v>29646.15</v>
      </c>
      <c r="H18" s="3">
        <v>30283.714521666665</v>
      </c>
      <c r="I18" s="4">
        <f t="shared" si="0"/>
        <v>637.5645216666635</v>
      </c>
    </row>
    <row r="19" spans="2:9">
      <c r="C19" t="s">
        <v>27</v>
      </c>
      <c r="D19" s="2">
        <v>4.4299999999999999E-2</v>
      </c>
      <c r="E19" s="2">
        <v>3.8600000000000002E-2</v>
      </c>
      <c r="F19" s="3">
        <v>5613069.3000000007</v>
      </c>
      <c r="G19" s="3">
        <v>20721.59</v>
      </c>
      <c r="H19" s="3">
        <v>18055.796201000005</v>
      </c>
      <c r="I19" s="4">
        <f t="shared" si="0"/>
        <v>-2665.7937989999955</v>
      </c>
    </row>
    <row r="20" spans="2:9">
      <c r="C20" t="s">
        <v>28</v>
      </c>
      <c r="D20" s="2">
        <v>6.88E-2</v>
      </c>
      <c r="E20" s="2">
        <v>8.43E-2</v>
      </c>
      <c r="F20" s="3">
        <v>34892099.100000001</v>
      </c>
      <c r="G20" s="3">
        <v>178581.53999999998</v>
      </c>
      <c r="H20" s="3">
        <v>218814.28545475</v>
      </c>
      <c r="I20" s="4">
        <f t="shared" si="0"/>
        <v>40232.745454750024</v>
      </c>
    </row>
    <row r="21" spans="2:9">
      <c r="C21" t="s">
        <v>29</v>
      </c>
      <c r="D21" s="2">
        <v>7.0699999999999999E-2</v>
      </c>
      <c r="E21" s="2">
        <v>8.72E-2</v>
      </c>
      <c r="F21" s="3">
        <v>5505236.6800000006</v>
      </c>
      <c r="G21" s="3">
        <v>31451.22</v>
      </c>
      <c r="H21" s="3">
        <v>38791.324825999996</v>
      </c>
      <c r="I21" s="4">
        <f t="shared" si="0"/>
        <v>7340.1048259999952</v>
      </c>
    </row>
    <row r="22" spans="2:9">
      <c r="C22" t="s">
        <v>30</v>
      </c>
      <c r="D22" s="2">
        <v>1.06E-2</v>
      </c>
      <c r="E22" s="2">
        <v>0</v>
      </c>
      <c r="F22" s="3">
        <v>0</v>
      </c>
      <c r="G22" s="3">
        <f>552.92+552.92</f>
        <v>1105.8399999999999</v>
      </c>
      <c r="H22" s="3">
        <f>552.92+552.92</f>
        <v>1105.8399999999999</v>
      </c>
      <c r="I22" s="4">
        <f t="shared" si="0"/>
        <v>0</v>
      </c>
    </row>
    <row r="23" spans="2:9">
      <c r="B23" s="5" t="s">
        <v>31</v>
      </c>
      <c r="C23" s="5"/>
      <c r="D23" s="6"/>
      <c r="E23" s="6"/>
      <c r="F23" s="7">
        <f>SUM(F6:F22)</f>
        <v>234705405.34999999</v>
      </c>
      <c r="G23" s="7">
        <f>SUM(G6:G22)</f>
        <v>1047931.65</v>
      </c>
      <c r="H23" s="7">
        <f>SUM(H6:H22)</f>
        <v>1154327.5372520003</v>
      </c>
      <c r="I23" s="8">
        <f>SUM(I6:I22)</f>
        <v>106395.88725200006</v>
      </c>
    </row>
    <row r="24" spans="2:9">
      <c r="B24" t="s">
        <v>32</v>
      </c>
      <c r="C24" t="s">
        <v>14</v>
      </c>
      <c r="D24" s="2">
        <v>0</v>
      </c>
      <c r="E24" s="2">
        <v>0</v>
      </c>
      <c r="F24" s="3">
        <v>1685155.37</v>
      </c>
      <c r="G24" s="3">
        <v>0</v>
      </c>
      <c r="H24" s="3">
        <v>0</v>
      </c>
      <c r="I24" s="4">
        <f t="shared" si="0"/>
        <v>0</v>
      </c>
    </row>
    <row r="25" spans="2:9">
      <c r="C25" t="s">
        <v>15</v>
      </c>
      <c r="D25" s="2">
        <v>1.7500000000000002E-2</v>
      </c>
      <c r="E25" s="2">
        <v>2.1100000000000001E-2</v>
      </c>
      <c r="F25" s="3">
        <v>43974811.140000001</v>
      </c>
      <c r="G25" s="3">
        <v>64129.93</v>
      </c>
      <c r="H25" s="3">
        <v>77322.376254500006</v>
      </c>
      <c r="I25" s="4">
        <f t="shared" si="0"/>
        <v>13192.446254500006</v>
      </c>
    </row>
    <row r="26" spans="2:9">
      <c r="C26" t="s">
        <v>16</v>
      </c>
      <c r="D26" s="2">
        <v>1.35E-2</v>
      </c>
      <c r="E26" s="2">
        <v>2.9700000000000001E-2</v>
      </c>
      <c r="F26" s="3">
        <v>3373335.39</v>
      </c>
      <c r="G26" s="3">
        <v>3795.0099999999998</v>
      </c>
      <c r="H26" s="3">
        <v>8349.0050902500006</v>
      </c>
      <c r="I26" s="4">
        <f t="shared" si="0"/>
        <v>4553.9950902500004</v>
      </c>
    </row>
    <row r="27" spans="2:9">
      <c r="C27" t="s">
        <v>17</v>
      </c>
      <c r="D27" s="2">
        <v>6.6666600000000006E-2</v>
      </c>
      <c r="E27" s="2">
        <v>2.9700000000000001E-2</v>
      </c>
      <c r="F27" s="3">
        <v>1194457.25</v>
      </c>
      <c r="G27" s="3">
        <v>6635.87</v>
      </c>
      <c r="H27" s="3">
        <v>2956.2816937499997</v>
      </c>
      <c r="I27" s="4">
        <f t="shared" si="0"/>
        <v>-3679.5883062500002</v>
      </c>
    </row>
    <row r="28" spans="2:9">
      <c r="C28" t="s">
        <v>18</v>
      </c>
      <c r="D28" s="2">
        <v>1.35E-2</v>
      </c>
      <c r="E28" s="2">
        <v>2.9700000000000001E-2</v>
      </c>
      <c r="F28" s="3">
        <v>16695398.939999999</v>
      </c>
      <c r="G28" s="3">
        <v>18782.32</v>
      </c>
      <c r="H28" s="3">
        <v>41321.112376500001</v>
      </c>
      <c r="I28" s="4">
        <f t="shared" si="0"/>
        <v>22538.792376500001</v>
      </c>
    </row>
    <row r="29" spans="2:9">
      <c r="C29" t="s">
        <v>19</v>
      </c>
      <c r="D29" s="2">
        <v>1.84E-2</v>
      </c>
      <c r="E29" s="2">
        <v>2.3E-2</v>
      </c>
      <c r="F29" s="3">
        <v>42014143.289999999</v>
      </c>
      <c r="G29" s="3">
        <v>64421.69</v>
      </c>
      <c r="H29" s="3">
        <v>80527.107972499987</v>
      </c>
      <c r="I29" s="4">
        <f t="shared" si="0"/>
        <v>16105.417972499985</v>
      </c>
    </row>
    <row r="30" spans="2:9">
      <c r="C30" t="s">
        <v>20</v>
      </c>
      <c r="D30" s="2">
        <v>2.5000000000000001E-2</v>
      </c>
      <c r="E30" s="2">
        <v>3.6600000000000001E-2</v>
      </c>
      <c r="F30" s="3">
        <v>14608386.880000001</v>
      </c>
      <c r="G30" s="3">
        <v>30434.14</v>
      </c>
      <c r="H30" s="3">
        <v>44555.579984000004</v>
      </c>
      <c r="I30" s="4">
        <f t="shared" si="0"/>
        <v>14121.439984000004</v>
      </c>
    </row>
    <row r="31" spans="2:9">
      <c r="C31" t="s">
        <v>21</v>
      </c>
      <c r="D31" s="2">
        <v>1.46E-2</v>
      </c>
      <c r="E31" s="2">
        <v>4.8999999999999998E-3</v>
      </c>
      <c r="F31" s="3">
        <v>7191662.3500000006</v>
      </c>
      <c r="G31" s="3">
        <v>6264.6</v>
      </c>
      <c r="H31" s="3">
        <v>2215.5962418333334</v>
      </c>
      <c r="I31" s="4">
        <f t="shared" si="0"/>
        <v>-4049.003758166667</v>
      </c>
    </row>
    <row r="32" spans="2:9">
      <c r="C32" t="s">
        <v>22</v>
      </c>
      <c r="D32" s="2">
        <v>0.2</v>
      </c>
      <c r="E32" s="2">
        <v>0.2</v>
      </c>
      <c r="F32" s="3">
        <v>26697292.779999997</v>
      </c>
      <c r="G32" s="3">
        <v>444755.01</v>
      </c>
      <c r="H32" s="3">
        <v>444954.87966666673</v>
      </c>
      <c r="I32" s="4">
        <f t="shared" si="0"/>
        <v>199.86966666672379</v>
      </c>
    </row>
    <row r="33" spans="2:9">
      <c r="C33" t="s">
        <v>23</v>
      </c>
      <c r="D33" s="2">
        <v>0</v>
      </c>
      <c r="E33" s="2">
        <v>0</v>
      </c>
      <c r="F33" s="3">
        <v>18703197.09</v>
      </c>
      <c r="G33" s="3">
        <v>164222.03999999998</v>
      </c>
      <c r="H33" s="3">
        <v>164222.03999999998</v>
      </c>
      <c r="I33" s="4">
        <f t="shared" si="0"/>
        <v>0</v>
      </c>
    </row>
    <row r="34" spans="2:9">
      <c r="C34" t="s">
        <v>24</v>
      </c>
      <c r="D34" s="2">
        <v>3.2300000000000002E-2</v>
      </c>
      <c r="E34" s="2">
        <v>3.7000000000000002E-3</v>
      </c>
      <c r="F34" s="3">
        <v>53347.570000000007</v>
      </c>
      <c r="G34" s="3">
        <v>21.21</v>
      </c>
      <c r="H34" s="3">
        <v>2.4298547500000001</v>
      </c>
      <c r="I34" s="4">
        <f t="shared" si="0"/>
        <v>-18.78014525</v>
      </c>
    </row>
    <row r="35" spans="2:9">
      <c r="C35" t="s">
        <v>25</v>
      </c>
      <c r="D35" s="2">
        <v>3.7499999999999999E-2</v>
      </c>
      <c r="E35" s="2">
        <v>3.44E-2</v>
      </c>
      <c r="F35" s="3">
        <v>7505778.2100000009</v>
      </c>
      <c r="G35" s="3">
        <v>22993.170000000002</v>
      </c>
      <c r="H35" s="3">
        <v>21092.398814666663</v>
      </c>
      <c r="I35" s="4">
        <f t="shared" si="0"/>
        <v>-1900.7711853333385</v>
      </c>
    </row>
    <row r="36" spans="2:9">
      <c r="C36" t="s">
        <v>26</v>
      </c>
      <c r="D36" s="2">
        <v>6.5100000000000005E-2</v>
      </c>
      <c r="E36" s="2">
        <v>6.6500000000000004E-2</v>
      </c>
      <c r="F36" s="3">
        <v>5578849.8900000006</v>
      </c>
      <c r="G36" s="3">
        <v>29719.279999999999</v>
      </c>
      <c r="H36" s="3">
        <v>30358.416742500001</v>
      </c>
      <c r="I36" s="4">
        <f t="shared" si="0"/>
        <v>639.13674250000258</v>
      </c>
    </row>
    <row r="37" spans="2:9">
      <c r="C37" t="s">
        <v>27</v>
      </c>
      <c r="D37" s="2">
        <v>4.4299999999999999E-2</v>
      </c>
      <c r="E37" s="2">
        <v>3.8600000000000002E-2</v>
      </c>
      <c r="F37" s="3">
        <v>5621863.7800000003</v>
      </c>
      <c r="G37" s="3">
        <v>20754.05</v>
      </c>
      <c r="H37" s="3">
        <v>18084.085111666667</v>
      </c>
      <c r="I37" s="4">
        <f t="shared" si="0"/>
        <v>-2669.9648883333321</v>
      </c>
    </row>
    <row r="38" spans="2:9">
      <c r="C38" t="s">
        <v>28</v>
      </c>
      <c r="D38" s="2">
        <v>6.88E-2</v>
      </c>
      <c r="E38" s="2">
        <v>8.43E-2</v>
      </c>
      <c r="F38" s="3">
        <v>34903545.530000001</v>
      </c>
      <c r="G38" s="3">
        <v>178647.15</v>
      </c>
      <c r="H38" s="3">
        <v>218894.69662549999</v>
      </c>
      <c r="I38" s="4">
        <f t="shared" si="0"/>
        <v>40247.546625499992</v>
      </c>
    </row>
    <row r="39" spans="2:9">
      <c r="C39" t="s">
        <v>29</v>
      </c>
      <c r="D39" s="2">
        <v>7.0699999999999999E-2</v>
      </c>
      <c r="E39" s="2">
        <v>8.72E-2</v>
      </c>
      <c r="F39" s="3">
        <v>5535663.1100000003</v>
      </c>
      <c r="G39" s="3">
        <v>31630.49</v>
      </c>
      <c r="H39" s="3">
        <v>39012.423550666659</v>
      </c>
      <c r="I39" s="4">
        <f t="shared" si="0"/>
        <v>7381.9335506666575</v>
      </c>
    </row>
    <row r="40" spans="2:9">
      <c r="C40" t="s">
        <v>30</v>
      </c>
      <c r="D40" s="2">
        <v>1.06E-2</v>
      </c>
      <c r="E40" s="2">
        <v>0</v>
      </c>
      <c r="F40" s="3">
        <v>0</v>
      </c>
      <c r="G40" s="3">
        <f>552.92+552.92</f>
        <v>1105.8399999999999</v>
      </c>
      <c r="H40" s="3">
        <f>552.92+552.92</f>
        <v>1105.8399999999999</v>
      </c>
      <c r="I40" s="4">
        <f t="shared" si="0"/>
        <v>0</v>
      </c>
    </row>
    <row r="41" spans="2:9">
      <c r="B41" s="5" t="s">
        <v>33</v>
      </c>
      <c r="C41" s="5"/>
      <c r="D41" s="6"/>
      <c r="E41" s="6"/>
      <c r="F41" s="7">
        <f>SUM(F24:F40)</f>
        <v>235336888.56999999</v>
      </c>
      <c r="G41" s="7">
        <f>SUM(G24:G40)</f>
        <v>1088311.8000000003</v>
      </c>
      <c r="H41" s="7">
        <f>SUM(H24:H40)</f>
        <v>1194974.2699797505</v>
      </c>
      <c r="I41" s="8">
        <f>SUM(I24:I40)</f>
        <v>106662.46997975004</v>
      </c>
    </row>
    <row r="42" spans="2:9">
      <c r="B42" t="s">
        <v>34</v>
      </c>
      <c r="C42" t="s">
        <v>14</v>
      </c>
      <c r="D42" s="2">
        <v>0</v>
      </c>
      <c r="E42" s="2">
        <v>0</v>
      </c>
      <c r="F42" s="3">
        <v>1685155.37</v>
      </c>
      <c r="G42" s="3">
        <v>0</v>
      </c>
      <c r="H42" s="3">
        <v>0</v>
      </c>
      <c r="I42" s="4">
        <f t="shared" si="0"/>
        <v>0</v>
      </c>
    </row>
    <row r="43" spans="2:9">
      <c r="C43" t="s">
        <v>15</v>
      </c>
      <c r="D43" s="2">
        <v>1.7500000000000002E-2</v>
      </c>
      <c r="E43" s="2">
        <v>2.1100000000000001E-2</v>
      </c>
      <c r="F43" s="3">
        <v>43978337.619999997</v>
      </c>
      <c r="G43" s="3">
        <v>64135.08</v>
      </c>
      <c r="H43" s="3">
        <v>77328.576981833336</v>
      </c>
      <c r="I43" s="4">
        <f t="shared" si="0"/>
        <v>13193.496981833334</v>
      </c>
    </row>
    <row r="44" spans="2:9">
      <c r="C44" t="s">
        <v>16</v>
      </c>
      <c r="D44" s="2">
        <v>1.35E-2</v>
      </c>
      <c r="E44" s="2">
        <v>2.9700000000000001E-2</v>
      </c>
      <c r="F44" s="3">
        <v>3373335.39</v>
      </c>
      <c r="G44" s="3">
        <v>3795.0099999999998</v>
      </c>
      <c r="H44" s="3">
        <v>8349.0050902500006</v>
      </c>
      <c r="I44" s="4">
        <f t="shared" si="0"/>
        <v>4553.9950902500004</v>
      </c>
    </row>
    <row r="45" spans="2:9">
      <c r="C45" t="s">
        <v>17</v>
      </c>
      <c r="D45" s="2">
        <v>6.6666600000000006E-2</v>
      </c>
      <c r="E45" s="2">
        <v>2.9700000000000001E-2</v>
      </c>
      <c r="F45" s="3">
        <v>1194457.25</v>
      </c>
      <c r="G45" s="3">
        <v>6635.87</v>
      </c>
      <c r="H45" s="3">
        <v>2956.2816937499997</v>
      </c>
      <c r="I45" s="4">
        <f t="shared" si="0"/>
        <v>-3679.5883062500002</v>
      </c>
    </row>
    <row r="46" spans="2:9">
      <c r="C46" t="s">
        <v>18</v>
      </c>
      <c r="D46" s="2">
        <v>1.35E-2</v>
      </c>
      <c r="E46" s="2">
        <v>2.9700000000000001E-2</v>
      </c>
      <c r="F46" s="3">
        <v>16690885.699999999</v>
      </c>
      <c r="G46" s="3">
        <v>18777.25</v>
      </c>
      <c r="H46" s="3">
        <v>41309.942107499999</v>
      </c>
      <c r="I46" s="4">
        <f t="shared" si="0"/>
        <v>22532.692107499999</v>
      </c>
    </row>
    <row r="47" spans="2:9">
      <c r="C47" t="s">
        <v>19</v>
      </c>
      <c r="D47" s="2">
        <v>1.84E-2</v>
      </c>
      <c r="E47" s="2">
        <v>2.3E-2</v>
      </c>
      <c r="F47" s="3">
        <v>42057784.109999999</v>
      </c>
      <c r="G47" s="3">
        <v>64488.6</v>
      </c>
      <c r="H47" s="3">
        <v>80610.752877499996</v>
      </c>
      <c r="I47" s="4">
        <f t="shared" si="0"/>
        <v>16122.152877499997</v>
      </c>
    </row>
    <row r="48" spans="2:9">
      <c r="C48" t="s">
        <v>20</v>
      </c>
      <c r="D48" s="2">
        <v>2.5000000000000001E-2</v>
      </c>
      <c r="E48" s="2">
        <v>3.6600000000000001E-2</v>
      </c>
      <c r="F48" s="3">
        <v>14608386.880000001</v>
      </c>
      <c r="G48" s="3">
        <v>30434.14</v>
      </c>
      <c r="H48" s="3">
        <v>44555.579984000004</v>
      </c>
      <c r="I48" s="4">
        <f t="shared" si="0"/>
        <v>14121.439984000004</v>
      </c>
    </row>
    <row r="49" spans="2:9">
      <c r="C49" t="s">
        <v>21</v>
      </c>
      <c r="D49" s="2">
        <v>1.46E-2</v>
      </c>
      <c r="E49" s="2">
        <v>4.8999999999999998E-3</v>
      </c>
      <c r="F49" s="3">
        <v>7194661.6799999988</v>
      </c>
      <c r="G49" s="3">
        <v>6265.4400000000005</v>
      </c>
      <c r="H49" s="3">
        <v>2215.8769138333332</v>
      </c>
      <c r="I49" s="4">
        <f t="shared" si="0"/>
        <v>-4049.5630861666673</v>
      </c>
    </row>
    <row r="50" spans="2:9">
      <c r="C50" t="s">
        <v>22</v>
      </c>
      <c r="D50" s="2">
        <v>0.2</v>
      </c>
      <c r="E50" s="2">
        <v>0.2</v>
      </c>
      <c r="F50" s="3">
        <v>26878096.699999996</v>
      </c>
      <c r="G50" s="3">
        <v>447768.41</v>
      </c>
      <c r="H50" s="3">
        <v>447968.27833333332</v>
      </c>
      <c r="I50" s="4">
        <f t="shared" si="0"/>
        <v>199.86833333334653</v>
      </c>
    </row>
    <row r="51" spans="2:9">
      <c r="C51" t="s">
        <v>23</v>
      </c>
      <c r="D51" s="2">
        <v>0</v>
      </c>
      <c r="E51" s="2">
        <v>0</v>
      </c>
      <c r="F51" s="3">
        <v>18359145.049999997</v>
      </c>
      <c r="G51" s="3">
        <v>159451.75999999998</v>
      </c>
      <c r="H51" s="3">
        <v>159451.75999999998</v>
      </c>
      <c r="I51" s="4">
        <f t="shared" si="0"/>
        <v>0</v>
      </c>
    </row>
    <row r="52" spans="2:9">
      <c r="C52" t="s">
        <v>24</v>
      </c>
      <c r="D52" s="2">
        <v>3.2300000000000002E-2</v>
      </c>
      <c r="E52" s="2">
        <v>3.7000000000000002E-3</v>
      </c>
      <c r="F52" s="3">
        <v>53347.570000000007</v>
      </c>
      <c r="G52" s="3">
        <v>21.21</v>
      </c>
      <c r="H52" s="3">
        <v>2.4298547500000001</v>
      </c>
      <c r="I52" s="4">
        <f t="shared" si="0"/>
        <v>-18.78014525</v>
      </c>
    </row>
    <row r="53" spans="2:9">
      <c r="C53" t="s">
        <v>25</v>
      </c>
      <c r="D53" s="2">
        <v>3.7499999999999999E-2</v>
      </c>
      <c r="E53" s="2">
        <v>3.44E-2</v>
      </c>
      <c r="F53" s="3">
        <v>7563867.5800000001</v>
      </c>
      <c r="G53" s="3">
        <v>23174.7</v>
      </c>
      <c r="H53" s="3">
        <v>21258.921675333331</v>
      </c>
      <c r="I53" s="4">
        <f t="shared" si="0"/>
        <v>-1915.7783246666695</v>
      </c>
    </row>
    <row r="54" spans="2:9">
      <c r="C54" t="s">
        <v>26</v>
      </c>
      <c r="D54" s="2">
        <v>6.5100000000000005E-2</v>
      </c>
      <c r="E54" s="2">
        <v>6.6500000000000004E-2</v>
      </c>
      <c r="F54" s="3">
        <v>5578081.8900000006</v>
      </c>
      <c r="G54" s="3">
        <v>29715.119999999999</v>
      </c>
      <c r="H54" s="3">
        <v>30354.1607425</v>
      </c>
      <c r="I54" s="4">
        <f t="shared" si="0"/>
        <v>639.04074250000122</v>
      </c>
    </row>
    <row r="55" spans="2:9">
      <c r="C55" t="s">
        <v>27</v>
      </c>
      <c r="D55" s="2">
        <v>4.4299999999999999E-2</v>
      </c>
      <c r="E55" s="2">
        <v>3.8600000000000002E-2</v>
      </c>
      <c r="F55" s="3">
        <v>5621863.7800000003</v>
      </c>
      <c r="G55" s="3">
        <v>20754.05</v>
      </c>
      <c r="H55" s="3">
        <v>18084.085111666667</v>
      </c>
      <c r="I55" s="4">
        <f t="shared" si="0"/>
        <v>-2669.9648883333321</v>
      </c>
    </row>
    <row r="56" spans="2:9">
      <c r="C56" t="s">
        <v>28</v>
      </c>
      <c r="D56" s="2">
        <v>6.88E-2</v>
      </c>
      <c r="E56" s="2">
        <v>8.43E-2</v>
      </c>
      <c r="F56" s="3">
        <v>34903666.520000003</v>
      </c>
      <c r="G56" s="3">
        <v>178647.84999999998</v>
      </c>
      <c r="H56" s="3">
        <v>218895.54658025</v>
      </c>
      <c r="I56" s="4">
        <f t="shared" si="0"/>
        <v>40247.69658025002</v>
      </c>
    </row>
    <row r="57" spans="2:9">
      <c r="C57" t="s">
        <v>29</v>
      </c>
      <c r="D57" s="2">
        <v>7.0699999999999999E-2</v>
      </c>
      <c r="E57" s="2">
        <v>8.72E-2</v>
      </c>
      <c r="F57" s="3">
        <v>5535663.1100000003</v>
      </c>
      <c r="G57" s="3">
        <v>31630.49</v>
      </c>
      <c r="H57" s="3">
        <v>39012.423550666659</v>
      </c>
      <c r="I57" s="4">
        <f t="shared" si="0"/>
        <v>7381.9335506666575</v>
      </c>
    </row>
    <row r="58" spans="2:9">
      <c r="C58" t="s">
        <v>30</v>
      </c>
      <c r="D58" s="2">
        <v>1.06E-2</v>
      </c>
      <c r="E58" s="2">
        <v>0</v>
      </c>
      <c r="F58" s="3">
        <v>0</v>
      </c>
      <c r="G58" s="3">
        <f>552.92+552.92</f>
        <v>1105.8399999999999</v>
      </c>
      <c r="H58" s="3">
        <f>552.92+552.92</f>
        <v>1105.8399999999999</v>
      </c>
      <c r="I58" s="4">
        <f t="shared" si="0"/>
        <v>0</v>
      </c>
    </row>
    <row r="59" spans="2:9">
      <c r="B59" s="5" t="s">
        <v>35</v>
      </c>
      <c r="C59" s="5"/>
      <c r="D59" s="6"/>
      <c r="E59" s="6"/>
      <c r="F59" s="7">
        <f>SUM(F42:F58)</f>
        <v>235276736.20000005</v>
      </c>
      <c r="G59" s="7">
        <f>SUM(G42:G58)</f>
        <v>1086800.82</v>
      </c>
      <c r="H59" s="7">
        <f>SUM(H42:H58)</f>
        <v>1193459.4614971669</v>
      </c>
      <c r="I59" s="8">
        <f>SUM(I42:I58)</f>
        <v>106658.64149716668</v>
      </c>
    </row>
    <row r="60" spans="2:9">
      <c r="B60" t="s">
        <v>36</v>
      </c>
      <c r="C60" t="s">
        <v>14</v>
      </c>
      <c r="D60" s="2">
        <v>0</v>
      </c>
      <c r="E60" s="2">
        <v>0</v>
      </c>
      <c r="F60" s="3">
        <v>1685155.37</v>
      </c>
      <c r="G60" s="3">
        <v>0</v>
      </c>
      <c r="H60" s="3">
        <v>0</v>
      </c>
      <c r="I60" s="4">
        <f t="shared" si="0"/>
        <v>0</v>
      </c>
    </row>
    <row r="61" spans="2:9">
      <c r="C61" t="s">
        <v>15</v>
      </c>
      <c r="D61" s="2">
        <v>1.7500000000000002E-2</v>
      </c>
      <c r="E61" s="2">
        <v>2.1100000000000001E-2</v>
      </c>
      <c r="F61" s="3">
        <v>44001176.140000001</v>
      </c>
      <c r="G61" s="3">
        <v>64168.38</v>
      </c>
      <c r="H61" s="3">
        <v>77368.734712833335</v>
      </c>
      <c r="I61" s="4">
        <f t="shared" si="0"/>
        <v>13200.354712833338</v>
      </c>
    </row>
    <row r="62" spans="2:9">
      <c r="C62" t="s">
        <v>16</v>
      </c>
      <c r="D62" s="2">
        <v>1.35E-2</v>
      </c>
      <c r="E62" s="2">
        <v>2.9700000000000001E-2</v>
      </c>
      <c r="F62" s="3">
        <v>3373335.39</v>
      </c>
      <c r="G62" s="3">
        <v>3795.0099999999998</v>
      </c>
      <c r="H62" s="3">
        <v>8349.0050902500006</v>
      </c>
      <c r="I62" s="4">
        <f t="shared" si="0"/>
        <v>4553.9950902500004</v>
      </c>
    </row>
    <row r="63" spans="2:9">
      <c r="C63" t="s">
        <v>17</v>
      </c>
      <c r="D63" s="2">
        <v>6.6666600000000006E-2</v>
      </c>
      <c r="E63" s="2">
        <v>2.9700000000000001E-2</v>
      </c>
      <c r="F63" s="3">
        <v>1194457.25</v>
      </c>
      <c r="G63" s="3">
        <v>6635.87</v>
      </c>
      <c r="H63" s="3">
        <v>2956.2816937499997</v>
      </c>
      <c r="I63" s="4">
        <f t="shared" si="0"/>
        <v>-3679.5883062500002</v>
      </c>
    </row>
    <row r="64" spans="2:9">
      <c r="C64" t="s">
        <v>18</v>
      </c>
      <c r="D64" s="2">
        <v>1.35E-2</v>
      </c>
      <c r="E64" s="2">
        <v>2.9700000000000001E-2</v>
      </c>
      <c r="F64" s="3">
        <v>16698343.4</v>
      </c>
      <c r="G64" s="3">
        <v>18785.64</v>
      </c>
      <c r="H64" s="3">
        <v>41328.399915000002</v>
      </c>
      <c r="I64" s="4">
        <f t="shared" si="0"/>
        <v>22542.759915000002</v>
      </c>
    </row>
    <row r="65" spans="2:9">
      <c r="C65" t="s">
        <v>19</v>
      </c>
      <c r="D65" s="2">
        <v>1.84E-2</v>
      </c>
      <c r="E65" s="2">
        <v>2.3E-2</v>
      </c>
      <c r="F65" s="3">
        <v>42125626.119999997</v>
      </c>
      <c r="G65" s="3">
        <v>64592.63</v>
      </c>
      <c r="H65" s="3">
        <v>80740.783396666651</v>
      </c>
      <c r="I65" s="4">
        <f t="shared" si="0"/>
        <v>16148.153396666654</v>
      </c>
    </row>
    <row r="66" spans="2:9">
      <c r="C66" t="s">
        <v>20</v>
      </c>
      <c r="D66" s="2">
        <v>2.5000000000000001E-2</v>
      </c>
      <c r="E66" s="2">
        <v>3.6600000000000001E-2</v>
      </c>
      <c r="F66" s="3">
        <v>14608386.880000001</v>
      </c>
      <c r="G66" s="3">
        <v>30434.14</v>
      </c>
      <c r="H66" s="3">
        <v>44555.579984000004</v>
      </c>
      <c r="I66" s="4">
        <f t="shared" si="0"/>
        <v>14121.439984000004</v>
      </c>
    </row>
    <row r="67" spans="2:9">
      <c r="C67" t="s">
        <v>21</v>
      </c>
      <c r="D67" s="2">
        <v>1.46E-2</v>
      </c>
      <c r="E67" s="2">
        <v>4.8999999999999998E-3</v>
      </c>
      <c r="F67" s="3">
        <v>7252876.29</v>
      </c>
      <c r="G67" s="3">
        <v>6336.27</v>
      </c>
      <c r="H67" s="3">
        <v>2239.6478795833332</v>
      </c>
      <c r="I67" s="4">
        <f t="shared" si="0"/>
        <v>-4096.6221204166668</v>
      </c>
    </row>
    <row r="68" spans="2:9">
      <c r="C68" t="s">
        <v>22</v>
      </c>
      <c r="D68" s="2">
        <v>0.2</v>
      </c>
      <c r="E68" s="2">
        <v>0.2</v>
      </c>
      <c r="F68" s="3">
        <v>27383811.629999999</v>
      </c>
      <c r="G68" s="3">
        <v>456196.99</v>
      </c>
      <c r="H68" s="3">
        <v>456396.86050000001</v>
      </c>
      <c r="I68" s="4">
        <f t="shared" si="0"/>
        <v>199.87050000001909</v>
      </c>
    </row>
    <row r="69" spans="2:9">
      <c r="C69" t="s">
        <v>23</v>
      </c>
      <c r="D69" s="2">
        <v>0</v>
      </c>
      <c r="E69" s="2">
        <v>0</v>
      </c>
      <c r="F69" s="3">
        <v>18025087.289999999</v>
      </c>
      <c r="G69" s="3">
        <v>159451.87</v>
      </c>
      <c r="H69" s="3">
        <v>159451.87</v>
      </c>
      <c r="I69" s="4">
        <f t="shared" ref="I69:I76" si="1">+H69-G69</f>
        <v>0</v>
      </c>
    </row>
    <row r="70" spans="2:9">
      <c r="C70" t="s">
        <v>24</v>
      </c>
      <c r="D70" s="2">
        <v>3.2300000000000002E-2</v>
      </c>
      <c r="E70" s="2">
        <v>3.7000000000000002E-3</v>
      </c>
      <c r="F70" s="3">
        <v>53347.570000000007</v>
      </c>
      <c r="G70" s="3">
        <v>21.21</v>
      </c>
      <c r="H70" s="3">
        <v>2.4298547500000001</v>
      </c>
      <c r="I70" s="4">
        <f t="shared" si="1"/>
        <v>-18.78014525</v>
      </c>
    </row>
    <row r="71" spans="2:9">
      <c r="C71" t="s">
        <v>25</v>
      </c>
      <c r="D71" s="2">
        <v>3.7499999999999999E-2</v>
      </c>
      <c r="E71" s="2">
        <v>3.44E-2</v>
      </c>
      <c r="F71" s="3">
        <v>7580000.3900000006</v>
      </c>
      <c r="G71" s="3">
        <v>23225.11</v>
      </c>
      <c r="H71" s="3">
        <v>21305.169064000002</v>
      </c>
      <c r="I71" s="4">
        <f t="shared" si="1"/>
        <v>-1919.9409359999991</v>
      </c>
    </row>
    <row r="72" spans="2:9">
      <c r="C72" t="s">
        <v>26</v>
      </c>
      <c r="D72" s="2">
        <v>6.5100000000000005E-2</v>
      </c>
      <c r="E72" s="2">
        <v>6.6500000000000004E-2</v>
      </c>
      <c r="F72" s="3">
        <v>5603230.2000000002</v>
      </c>
      <c r="G72" s="3">
        <v>29851.55</v>
      </c>
      <c r="H72" s="3">
        <v>30493.524293750001</v>
      </c>
      <c r="I72" s="4">
        <f t="shared" si="1"/>
        <v>641.97429375000138</v>
      </c>
    </row>
    <row r="73" spans="2:9">
      <c r="C73" t="s">
        <v>27</v>
      </c>
      <c r="D73" s="2">
        <v>4.4299999999999999E-2</v>
      </c>
      <c r="E73" s="2">
        <v>3.8600000000000002E-2</v>
      </c>
      <c r="F73" s="3">
        <v>5621915.2000000002</v>
      </c>
      <c r="G73" s="3">
        <v>20754.239999999998</v>
      </c>
      <c r="H73" s="3">
        <v>18084.250512666666</v>
      </c>
      <c r="I73" s="4">
        <f t="shared" si="1"/>
        <v>-2669.9894873333324</v>
      </c>
    </row>
    <row r="74" spans="2:9">
      <c r="C74" t="s">
        <v>28</v>
      </c>
      <c r="D74" s="2">
        <v>6.88E-2</v>
      </c>
      <c r="E74" s="2">
        <v>8.43E-2</v>
      </c>
      <c r="F74" s="3">
        <v>35460043.170000002</v>
      </c>
      <c r="G74" s="3">
        <v>181837.14</v>
      </c>
      <c r="H74" s="3">
        <v>222803.34803699999</v>
      </c>
      <c r="I74" s="4">
        <f t="shared" si="1"/>
        <v>40966.208036999975</v>
      </c>
    </row>
    <row r="75" spans="2:9">
      <c r="C75" t="s">
        <v>29</v>
      </c>
      <c r="D75" s="2">
        <v>7.0699999999999999E-2</v>
      </c>
      <c r="E75" s="2">
        <v>8.72E-2</v>
      </c>
      <c r="F75" s="3">
        <v>5535663.1100000003</v>
      </c>
      <c r="G75" s="3">
        <v>31630.49</v>
      </c>
      <c r="H75" s="3">
        <v>39012.423550666659</v>
      </c>
      <c r="I75" s="4">
        <f t="shared" si="1"/>
        <v>7381.9335506666575</v>
      </c>
    </row>
    <row r="76" spans="2:9">
      <c r="C76" t="s">
        <v>30</v>
      </c>
      <c r="D76" s="2">
        <v>1.06E-2</v>
      </c>
      <c r="E76" s="2">
        <v>0</v>
      </c>
      <c r="F76" s="3">
        <v>0</v>
      </c>
      <c r="G76" s="3">
        <f>552.92+552.92</f>
        <v>1105.8399999999999</v>
      </c>
      <c r="H76" s="3">
        <f>552.92+552.92</f>
        <v>1105.8399999999999</v>
      </c>
      <c r="I76" s="4">
        <f t="shared" si="1"/>
        <v>0</v>
      </c>
    </row>
    <row r="77" spans="2:9">
      <c r="B77" s="5" t="s">
        <v>37</v>
      </c>
      <c r="C77" s="5"/>
      <c r="D77" s="6"/>
      <c r="E77" s="6"/>
      <c r="F77" s="7">
        <f>SUM(F60:F76)</f>
        <v>236202455.39999998</v>
      </c>
      <c r="G77" s="7">
        <f t="shared" ref="G77:I77" si="2">SUM(G60:G76)</f>
        <v>1098822.3799999999</v>
      </c>
      <c r="H77" s="7">
        <f t="shared" si="2"/>
        <v>1206194.1484849167</v>
      </c>
      <c r="I77" s="8">
        <f t="shared" si="2"/>
        <v>107371.76848491664</v>
      </c>
    </row>
    <row r="78" spans="2:9">
      <c r="B78" t="s">
        <v>38</v>
      </c>
      <c r="C78" t="s">
        <v>14</v>
      </c>
      <c r="D78" s="2">
        <v>0</v>
      </c>
      <c r="E78" s="2">
        <v>0</v>
      </c>
      <c r="F78" s="3">
        <v>1685155.37</v>
      </c>
      <c r="G78" s="3">
        <v>0</v>
      </c>
      <c r="H78" s="3">
        <v>0</v>
      </c>
      <c r="I78" s="4">
        <f t="shared" ref="I78:I94" si="3">+H78-G78</f>
        <v>0</v>
      </c>
    </row>
    <row r="79" spans="2:9">
      <c r="C79" t="s">
        <v>15</v>
      </c>
      <c r="D79" s="2">
        <v>1.7500000000000002E-2</v>
      </c>
      <c r="E79" s="2">
        <v>2.1100000000000001E-2</v>
      </c>
      <c r="F79" s="3">
        <v>44007238.340000004</v>
      </c>
      <c r="G79" s="3">
        <v>64177.22</v>
      </c>
      <c r="H79" s="3">
        <v>77379.394081166669</v>
      </c>
      <c r="I79" s="4">
        <f t="shared" si="3"/>
        <v>13202.174081166668</v>
      </c>
    </row>
    <row r="80" spans="2:9">
      <c r="C80" t="s">
        <v>16</v>
      </c>
      <c r="D80" s="2">
        <v>1.35E-2</v>
      </c>
      <c r="E80" s="2">
        <v>2.9700000000000001E-2</v>
      </c>
      <c r="F80" s="3">
        <v>3373335.39</v>
      </c>
      <c r="G80" s="3">
        <v>3795.0099999999998</v>
      </c>
      <c r="H80" s="3">
        <v>8349.0050902500006</v>
      </c>
      <c r="I80" s="4">
        <f t="shared" si="3"/>
        <v>4553.9950902500004</v>
      </c>
    </row>
    <row r="81" spans="2:9">
      <c r="C81" t="s">
        <v>17</v>
      </c>
      <c r="D81" s="2">
        <v>6.6666600000000006E-2</v>
      </c>
      <c r="E81" s="2">
        <v>2.9700000000000001E-2</v>
      </c>
      <c r="F81" s="3">
        <v>1194457.25</v>
      </c>
      <c r="G81" s="3">
        <v>6635.87</v>
      </c>
      <c r="H81" s="3">
        <v>2956.2816937499997</v>
      </c>
      <c r="I81" s="4">
        <f t="shared" si="3"/>
        <v>-3679.5883062500002</v>
      </c>
    </row>
    <row r="82" spans="2:9">
      <c r="C82" t="s">
        <v>18</v>
      </c>
      <c r="D82" s="2">
        <v>1.35E-2</v>
      </c>
      <c r="E82" s="2">
        <v>2.9700000000000001E-2</v>
      </c>
      <c r="F82" s="3">
        <v>16735682.18</v>
      </c>
      <c r="G82" s="3">
        <v>18827.64</v>
      </c>
      <c r="H82" s="3">
        <v>41420.813395500001</v>
      </c>
      <c r="I82" s="4">
        <f t="shared" si="3"/>
        <v>22593.173395500002</v>
      </c>
    </row>
    <row r="83" spans="2:9">
      <c r="C83" t="s">
        <v>19</v>
      </c>
      <c r="D83" s="2">
        <v>1.84E-2</v>
      </c>
      <c r="E83" s="2">
        <v>2.3E-2</v>
      </c>
      <c r="F83" s="3">
        <v>42131349.899999999</v>
      </c>
      <c r="G83" s="3">
        <v>64601.4</v>
      </c>
      <c r="H83" s="3">
        <v>80751.753975</v>
      </c>
      <c r="I83" s="4">
        <f t="shared" si="3"/>
        <v>16150.353974999998</v>
      </c>
    </row>
    <row r="84" spans="2:9">
      <c r="C84" t="s">
        <v>20</v>
      </c>
      <c r="D84" s="2">
        <v>2.5000000000000001E-2</v>
      </c>
      <c r="E84" s="2">
        <v>3.6600000000000001E-2</v>
      </c>
      <c r="F84" s="3">
        <v>14608386.880000001</v>
      </c>
      <c r="G84" s="3">
        <v>30434.14</v>
      </c>
      <c r="H84" s="3">
        <v>44555.579984000004</v>
      </c>
      <c r="I84" s="4">
        <f t="shared" si="3"/>
        <v>14121.439984000004</v>
      </c>
    </row>
    <row r="85" spans="2:9">
      <c r="C85" t="s">
        <v>21</v>
      </c>
      <c r="D85" s="2">
        <v>1.46E-2</v>
      </c>
      <c r="E85" s="2">
        <v>4.8999999999999998E-3</v>
      </c>
      <c r="F85" s="3">
        <v>7316651.5699999994</v>
      </c>
      <c r="G85" s="3">
        <v>6413.8600000000006</v>
      </c>
      <c r="H85" s="3">
        <v>2265.6894522500002</v>
      </c>
      <c r="I85" s="4">
        <f t="shared" si="3"/>
        <v>-4148.17054775</v>
      </c>
    </row>
    <row r="86" spans="2:9">
      <c r="C86" t="s">
        <v>22</v>
      </c>
      <c r="D86" s="2">
        <v>0.2</v>
      </c>
      <c r="E86" s="2">
        <v>0.2</v>
      </c>
      <c r="F86" s="3">
        <v>27702575.529999997</v>
      </c>
      <c r="G86" s="3">
        <v>427704.35</v>
      </c>
      <c r="H86" s="3">
        <v>461709.5921666667</v>
      </c>
      <c r="I86" s="4">
        <f t="shared" si="3"/>
        <v>34005.242166666721</v>
      </c>
    </row>
    <row r="87" spans="2:9">
      <c r="C87" t="s">
        <v>23</v>
      </c>
      <c r="D87" s="2">
        <v>0</v>
      </c>
      <c r="E87" s="2">
        <v>0</v>
      </c>
      <c r="F87" s="3">
        <v>17691029.420000002</v>
      </c>
      <c r="G87" s="3">
        <v>159451.24</v>
      </c>
      <c r="H87" s="3">
        <v>159451.24</v>
      </c>
      <c r="I87" s="4">
        <f t="shared" si="3"/>
        <v>0</v>
      </c>
    </row>
    <row r="88" spans="2:9">
      <c r="C88" t="s">
        <v>24</v>
      </c>
      <c r="D88" s="2">
        <v>3.2300000000000002E-2</v>
      </c>
      <c r="E88" s="2">
        <v>3.7000000000000002E-3</v>
      </c>
      <c r="F88" s="3">
        <v>53347.570000000007</v>
      </c>
      <c r="G88" s="3">
        <v>21.21</v>
      </c>
      <c r="H88" s="3">
        <v>2.4298547500000001</v>
      </c>
      <c r="I88" s="4">
        <f t="shared" si="3"/>
        <v>-18.78014525</v>
      </c>
    </row>
    <row r="89" spans="2:9">
      <c r="C89" t="s">
        <v>25</v>
      </c>
      <c r="D89" s="2">
        <v>3.7499999999999999E-2</v>
      </c>
      <c r="E89" s="2">
        <v>3.44E-2</v>
      </c>
      <c r="F89" s="3">
        <v>7673198.3200000003</v>
      </c>
      <c r="G89" s="3">
        <v>23516.35</v>
      </c>
      <c r="H89" s="3">
        <v>21572.336463333333</v>
      </c>
      <c r="I89" s="4">
        <f t="shared" si="3"/>
        <v>-1944.0135366666655</v>
      </c>
    </row>
    <row r="90" spans="2:9">
      <c r="C90" t="s">
        <v>26</v>
      </c>
      <c r="D90" s="2">
        <v>6.5100000000000005E-2</v>
      </c>
      <c r="E90" s="2">
        <v>6.6500000000000004E-2</v>
      </c>
      <c r="F90" s="3">
        <v>5602880.3399999999</v>
      </c>
      <c r="G90" s="3">
        <v>29849.65</v>
      </c>
      <c r="H90" s="3">
        <v>30491.585486249998</v>
      </c>
      <c r="I90" s="4">
        <f t="shared" si="3"/>
        <v>641.93548624999676</v>
      </c>
    </row>
    <row r="91" spans="2:9">
      <c r="C91" t="s">
        <v>27</v>
      </c>
      <c r="D91" s="2">
        <v>4.4299999999999999E-2</v>
      </c>
      <c r="E91" s="2">
        <v>3.8600000000000002E-2</v>
      </c>
      <c r="F91" s="3">
        <v>5625990.0999999996</v>
      </c>
      <c r="G91" s="3">
        <v>20769.29</v>
      </c>
      <c r="H91" s="3">
        <v>18097.358107666667</v>
      </c>
      <c r="I91" s="4">
        <f t="shared" si="3"/>
        <v>-2671.931892333334</v>
      </c>
    </row>
    <row r="92" spans="2:9">
      <c r="C92" t="s">
        <v>28</v>
      </c>
      <c r="D92" s="2">
        <v>6.88E-2</v>
      </c>
      <c r="E92" s="2">
        <v>8.43E-2</v>
      </c>
      <c r="F92" s="3">
        <v>35457623.960000001</v>
      </c>
      <c r="G92" s="3">
        <v>181837.38</v>
      </c>
      <c r="H92" s="3">
        <v>222803.6378885</v>
      </c>
      <c r="I92" s="4">
        <f t="shared" si="3"/>
        <v>40966.257888499997</v>
      </c>
    </row>
    <row r="93" spans="2:9">
      <c r="C93" t="s">
        <v>29</v>
      </c>
      <c r="D93" s="2">
        <v>7.0699999999999999E-2</v>
      </c>
      <c r="E93" s="2">
        <v>8.72E-2</v>
      </c>
      <c r="F93" s="3">
        <v>5784605.5100000007</v>
      </c>
      <c r="G93" s="3">
        <v>33097.17</v>
      </c>
      <c r="H93" s="3">
        <v>40821.404990666662</v>
      </c>
      <c r="I93" s="4">
        <f t="shared" si="3"/>
        <v>7724.2349906666641</v>
      </c>
    </row>
    <row r="94" spans="2:9">
      <c r="C94" t="s">
        <v>30</v>
      </c>
      <c r="D94" s="2">
        <v>1.06E-2</v>
      </c>
      <c r="E94" s="2">
        <v>0</v>
      </c>
      <c r="F94" s="3">
        <v>0</v>
      </c>
      <c r="G94" s="3">
        <f>552.92+552.92</f>
        <v>1105.8399999999999</v>
      </c>
      <c r="H94" s="3">
        <f>552.92+552.92</f>
        <v>1105.8399999999999</v>
      </c>
      <c r="I94" s="4">
        <f t="shared" si="3"/>
        <v>0</v>
      </c>
    </row>
    <row r="95" spans="2:9">
      <c r="B95" s="5" t="s">
        <v>39</v>
      </c>
      <c r="C95" s="5"/>
      <c r="D95" s="6"/>
      <c r="E95" s="6"/>
      <c r="F95" s="7">
        <f>SUM(F78:F94)</f>
        <v>236643507.62999997</v>
      </c>
      <c r="G95" s="7">
        <f>SUM(G78:G94)</f>
        <v>1072237.6200000001</v>
      </c>
      <c r="H95" s="7">
        <f>SUM(H78:H94)</f>
        <v>1213733.9426297501</v>
      </c>
      <c r="I95" s="8">
        <f>SUM(I78:I94)</f>
        <v>141496.32262975007</v>
      </c>
    </row>
    <row r="96" spans="2:9">
      <c r="B96" t="s">
        <v>40</v>
      </c>
      <c r="C96" t="s">
        <v>14</v>
      </c>
      <c r="D96" s="2">
        <v>0</v>
      </c>
      <c r="E96" s="2">
        <v>0</v>
      </c>
      <c r="F96" s="3">
        <v>1685155.37</v>
      </c>
      <c r="G96" s="3">
        <v>0</v>
      </c>
      <c r="H96" s="3">
        <v>0</v>
      </c>
      <c r="I96" s="4">
        <f t="shared" ref="I96:I112" si="4">+H96-G96</f>
        <v>0</v>
      </c>
    </row>
    <row r="97" spans="3:9">
      <c r="C97" t="s">
        <v>15</v>
      </c>
      <c r="D97" s="2">
        <v>1.7500000000000002E-2</v>
      </c>
      <c r="E97" s="2">
        <v>2.1100000000000001E-2</v>
      </c>
      <c r="F97" s="3">
        <v>44020463.130000003</v>
      </c>
      <c r="G97" s="3">
        <v>64196.51</v>
      </c>
      <c r="H97" s="3">
        <v>77402.647670250008</v>
      </c>
      <c r="I97" s="4">
        <f t="shared" si="4"/>
        <v>13206.137670250006</v>
      </c>
    </row>
    <row r="98" spans="3:9">
      <c r="C98" t="s">
        <v>16</v>
      </c>
      <c r="D98" s="2">
        <v>1.35E-2</v>
      </c>
      <c r="E98" s="2">
        <v>2.9700000000000001E-2</v>
      </c>
      <c r="F98" s="3">
        <v>3373335.39</v>
      </c>
      <c r="G98" s="3">
        <v>3795.0099999999998</v>
      </c>
      <c r="H98" s="3">
        <v>8349.0050902500006</v>
      </c>
      <c r="I98" s="4">
        <f t="shared" si="4"/>
        <v>4553.9950902500004</v>
      </c>
    </row>
    <row r="99" spans="3:9">
      <c r="C99" t="s">
        <v>17</v>
      </c>
      <c r="D99" s="2">
        <v>6.6666600000000006E-2</v>
      </c>
      <c r="E99" s="2">
        <v>2.9700000000000001E-2</v>
      </c>
      <c r="F99" s="3">
        <v>1194457.25</v>
      </c>
      <c r="G99" s="3">
        <v>6635.87</v>
      </c>
      <c r="H99" s="3">
        <v>2956.2816937499997</v>
      </c>
      <c r="I99" s="4">
        <f t="shared" si="4"/>
        <v>-3679.5883062500002</v>
      </c>
    </row>
    <row r="100" spans="3:9">
      <c r="C100" t="s">
        <v>18</v>
      </c>
      <c r="D100" s="2">
        <v>1.35E-2</v>
      </c>
      <c r="E100" s="2">
        <v>2.9700000000000001E-2</v>
      </c>
      <c r="F100" s="3">
        <v>16757267.529999999</v>
      </c>
      <c r="G100" s="3">
        <v>18851.93</v>
      </c>
      <c r="H100" s="3">
        <v>41474.237136749995</v>
      </c>
      <c r="I100" s="4">
        <f t="shared" si="4"/>
        <v>22622.307136749994</v>
      </c>
    </row>
    <row r="101" spans="3:9">
      <c r="C101" t="s">
        <v>19</v>
      </c>
      <c r="D101" s="2">
        <v>1.84E-2</v>
      </c>
      <c r="E101" s="2">
        <v>2.3E-2</v>
      </c>
      <c r="F101" s="3">
        <v>42168095.659999996</v>
      </c>
      <c r="G101" s="3">
        <v>64657.75</v>
      </c>
      <c r="H101" s="3">
        <v>80822.183348333332</v>
      </c>
      <c r="I101" s="4">
        <f t="shared" si="4"/>
        <v>16164.433348333332</v>
      </c>
    </row>
    <row r="102" spans="3:9">
      <c r="C102" t="s">
        <v>20</v>
      </c>
      <c r="D102" s="2">
        <v>2.5000000000000001E-2</v>
      </c>
      <c r="E102" s="2">
        <v>3.6600000000000001E-2</v>
      </c>
      <c r="F102" s="3">
        <v>14608386.880000001</v>
      </c>
      <c r="G102" s="3">
        <v>30434.14</v>
      </c>
      <c r="H102" s="3">
        <v>44555.579984000004</v>
      </c>
      <c r="I102" s="4">
        <f t="shared" si="4"/>
        <v>14121.439984000004</v>
      </c>
    </row>
    <row r="103" spans="3:9">
      <c r="C103" t="s">
        <v>21</v>
      </c>
      <c r="D103" s="2">
        <v>1.46E-2</v>
      </c>
      <c r="E103" s="2">
        <v>4.8999999999999998E-3</v>
      </c>
      <c r="F103" s="3">
        <v>7680298.8299999991</v>
      </c>
      <c r="G103" s="3">
        <v>6856.3</v>
      </c>
      <c r="H103" s="3">
        <v>2414.1787500833329</v>
      </c>
      <c r="I103" s="4">
        <f t="shared" si="4"/>
        <v>-4442.1212499166668</v>
      </c>
    </row>
    <row r="104" spans="3:9">
      <c r="C104" t="s">
        <v>22</v>
      </c>
      <c r="D104" s="2">
        <v>0.2</v>
      </c>
      <c r="E104" s="2">
        <v>0.2</v>
      </c>
      <c r="F104" s="3">
        <v>28715206.989999998</v>
      </c>
      <c r="G104" s="3">
        <v>441818.35</v>
      </c>
      <c r="H104" s="3">
        <v>478586.78316666675</v>
      </c>
      <c r="I104" s="4">
        <f t="shared" si="4"/>
        <v>36768.433166666771</v>
      </c>
    </row>
    <row r="105" spans="3:9">
      <c r="C105" t="s">
        <v>23</v>
      </c>
      <c r="D105" s="2">
        <v>0</v>
      </c>
      <c r="E105" s="2">
        <v>0</v>
      </c>
      <c r="F105" s="3">
        <v>17356972.18</v>
      </c>
      <c r="G105" s="3">
        <v>159451.97</v>
      </c>
      <c r="H105" s="3">
        <v>159451.97</v>
      </c>
      <c r="I105" s="4">
        <f t="shared" si="4"/>
        <v>0</v>
      </c>
    </row>
    <row r="106" spans="3:9">
      <c r="C106" t="s">
        <v>24</v>
      </c>
      <c r="D106" s="2">
        <v>3.2300000000000002E-2</v>
      </c>
      <c r="E106" s="2">
        <v>3.7000000000000002E-3</v>
      </c>
      <c r="F106" s="3">
        <v>53347.570000000007</v>
      </c>
      <c r="G106" s="3">
        <v>21.21</v>
      </c>
      <c r="H106" s="3">
        <v>2.4298547500000001</v>
      </c>
      <c r="I106" s="4">
        <f t="shared" si="4"/>
        <v>-18.78014525</v>
      </c>
    </row>
    <row r="107" spans="3:9">
      <c r="C107" t="s">
        <v>25</v>
      </c>
      <c r="D107" s="2">
        <v>3.7499999999999999E-2</v>
      </c>
      <c r="E107" s="2">
        <v>3.44E-2</v>
      </c>
      <c r="F107" s="3">
        <v>7706347.9100000001</v>
      </c>
      <c r="G107" s="3">
        <v>23619.95</v>
      </c>
      <c r="H107" s="3">
        <v>21667.365287999997</v>
      </c>
      <c r="I107" s="4">
        <f t="shared" si="4"/>
        <v>-1952.5847120000035</v>
      </c>
    </row>
    <row r="108" spans="3:9">
      <c r="C108" t="s">
        <v>26</v>
      </c>
      <c r="D108" s="2">
        <v>6.5100000000000005E-2</v>
      </c>
      <c r="E108" s="2">
        <v>6.6500000000000004E-2</v>
      </c>
      <c r="F108" s="3">
        <v>5603653.21</v>
      </c>
      <c r="G108" s="3">
        <v>29853.840000000004</v>
      </c>
      <c r="H108" s="3">
        <v>30495.868474166666</v>
      </c>
      <c r="I108" s="4">
        <f t="shared" si="4"/>
        <v>642.02847416666191</v>
      </c>
    </row>
    <row r="109" spans="3:9">
      <c r="C109" t="s">
        <v>27</v>
      </c>
      <c r="D109" s="2">
        <v>4.4299999999999999E-2</v>
      </c>
      <c r="E109" s="2">
        <v>3.8600000000000002E-2</v>
      </c>
      <c r="F109" s="3">
        <v>5625990.0999999996</v>
      </c>
      <c r="G109" s="3">
        <v>20769.29</v>
      </c>
      <c r="H109" s="3">
        <v>18097.358107666667</v>
      </c>
      <c r="I109" s="4">
        <f t="shared" si="4"/>
        <v>-2671.931892333334</v>
      </c>
    </row>
    <row r="110" spans="3:9">
      <c r="C110" t="s">
        <v>28</v>
      </c>
      <c r="D110" s="2">
        <v>6.88E-2</v>
      </c>
      <c r="E110" s="2">
        <v>8.43E-2</v>
      </c>
      <c r="F110" s="3">
        <v>35820505.400000006</v>
      </c>
      <c r="G110" s="3">
        <v>183917.89</v>
      </c>
      <c r="H110" s="3">
        <v>225352.88000449998</v>
      </c>
      <c r="I110" s="4">
        <f t="shared" si="4"/>
        <v>41434.990004499967</v>
      </c>
    </row>
    <row r="111" spans="3:9">
      <c r="C111" t="s">
        <v>29</v>
      </c>
      <c r="D111" s="2">
        <v>7.0699999999999999E-2</v>
      </c>
      <c r="E111" s="2">
        <v>8.72E-2</v>
      </c>
      <c r="F111" s="3">
        <v>5784605.5100000007</v>
      </c>
      <c r="G111" s="3">
        <v>33097.17</v>
      </c>
      <c r="H111" s="3">
        <v>40821.404990666662</v>
      </c>
      <c r="I111" s="4">
        <f t="shared" si="4"/>
        <v>7724.2349906666641</v>
      </c>
    </row>
    <row r="112" spans="3:9">
      <c r="C112" t="s">
        <v>30</v>
      </c>
      <c r="D112" s="2">
        <v>1.06E-2</v>
      </c>
      <c r="E112" s="2">
        <v>0</v>
      </c>
      <c r="F112" s="9">
        <v>0</v>
      </c>
      <c r="G112" s="9">
        <f>552.92+552.92</f>
        <v>1105.8399999999999</v>
      </c>
      <c r="H112" s="9">
        <f>552.92+552.92</f>
        <v>1105.8399999999999</v>
      </c>
      <c r="I112" s="4">
        <f t="shared" si="4"/>
        <v>0</v>
      </c>
    </row>
    <row r="113" spans="2:9">
      <c r="B113" s="5" t="s">
        <v>41</v>
      </c>
      <c r="C113" s="5"/>
      <c r="D113" s="6"/>
      <c r="E113" s="6"/>
      <c r="F113" s="7">
        <f>SUM(F96:F112)</f>
        <v>238154088.91</v>
      </c>
      <c r="G113" s="7">
        <f>SUM(G96:G112)</f>
        <v>1089083.0199999998</v>
      </c>
      <c r="H113" s="7">
        <f>SUM(H96:H112)</f>
        <v>1233556.0135598334</v>
      </c>
      <c r="I113" s="8">
        <f>SUM(I96:I112)</f>
        <v>144472.99355983338</v>
      </c>
    </row>
    <row r="114" spans="2:9">
      <c r="B114" t="s">
        <v>42</v>
      </c>
      <c r="C114" t="s">
        <v>14</v>
      </c>
      <c r="D114" s="2">
        <v>0</v>
      </c>
      <c r="E114" s="2">
        <v>0</v>
      </c>
      <c r="F114" s="3">
        <v>1685155.37</v>
      </c>
      <c r="G114" s="3">
        <v>0</v>
      </c>
      <c r="H114" s="3">
        <v>0</v>
      </c>
      <c r="I114" s="4">
        <f t="shared" ref="I114:I166" si="5">+H114-G114</f>
        <v>0</v>
      </c>
    </row>
    <row r="115" spans="2:9">
      <c r="C115" t="s">
        <v>15</v>
      </c>
      <c r="D115" s="2">
        <v>1.7500000000000002E-2</v>
      </c>
      <c r="E115" s="2">
        <v>2.1100000000000001E-2</v>
      </c>
      <c r="F115" s="3">
        <v>44061612.049999997</v>
      </c>
      <c r="G115" s="3">
        <v>64256.52</v>
      </c>
      <c r="H115" s="3">
        <v>77475.001187916656</v>
      </c>
      <c r="I115" s="4">
        <f t="shared" si="5"/>
        <v>13218.481187916659</v>
      </c>
    </row>
    <row r="116" spans="2:9">
      <c r="C116" t="s">
        <v>16</v>
      </c>
      <c r="D116" s="2">
        <v>1.35E-2</v>
      </c>
      <c r="E116" s="2">
        <v>2.9700000000000001E-2</v>
      </c>
      <c r="F116" s="3">
        <v>3374012.65</v>
      </c>
      <c r="G116" s="3">
        <v>3795.77</v>
      </c>
      <c r="H116" s="3">
        <v>8350.6813087500013</v>
      </c>
      <c r="I116" s="4">
        <f t="shared" si="5"/>
        <v>4554.9113087500009</v>
      </c>
    </row>
    <row r="117" spans="2:9">
      <c r="C117" t="s">
        <v>17</v>
      </c>
      <c r="D117" s="2">
        <v>6.6666600000000006E-2</v>
      </c>
      <c r="E117" s="2">
        <v>2.9700000000000001E-2</v>
      </c>
      <c r="F117" s="3">
        <v>1194457.25</v>
      </c>
      <c r="G117" s="3">
        <v>6635.87</v>
      </c>
      <c r="H117" s="3">
        <v>2956.2816937499997</v>
      </c>
      <c r="I117" s="4">
        <f t="shared" si="5"/>
        <v>-3679.5883062500002</v>
      </c>
    </row>
    <row r="118" spans="2:9">
      <c r="C118" t="s">
        <v>18</v>
      </c>
      <c r="D118" s="2">
        <v>1.35E-2</v>
      </c>
      <c r="E118" s="2">
        <v>2.9700000000000001E-2</v>
      </c>
      <c r="F118" s="3">
        <v>16769083.15</v>
      </c>
      <c r="G118" s="3">
        <v>18865.22</v>
      </c>
      <c r="H118" s="3">
        <v>41503.480796249998</v>
      </c>
      <c r="I118" s="4">
        <f t="shared" si="5"/>
        <v>22638.260796249997</v>
      </c>
    </row>
    <row r="119" spans="2:9">
      <c r="C119" t="s">
        <v>19</v>
      </c>
      <c r="D119" s="2">
        <v>1.84E-2</v>
      </c>
      <c r="E119" s="2">
        <v>2.3E-2</v>
      </c>
      <c r="F119" s="3">
        <v>42194837.270000003</v>
      </c>
      <c r="G119" s="3">
        <v>64698.75</v>
      </c>
      <c r="H119" s="3">
        <v>80873.438100833344</v>
      </c>
      <c r="I119" s="4">
        <f t="shared" si="5"/>
        <v>16174.688100833344</v>
      </c>
    </row>
    <row r="120" spans="2:9">
      <c r="C120" t="s">
        <v>20</v>
      </c>
      <c r="D120" s="2">
        <v>2.5000000000000001E-2</v>
      </c>
      <c r="E120" s="2">
        <v>3.6600000000000001E-2</v>
      </c>
      <c r="F120" s="3">
        <v>14608386.880000001</v>
      </c>
      <c r="G120" s="3">
        <v>30434.14</v>
      </c>
      <c r="H120" s="3">
        <v>44555.579984000004</v>
      </c>
      <c r="I120" s="4">
        <f t="shared" si="5"/>
        <v>14121.439984000004</v>
      </c>
    </row>
    <row r="121" spans="2:9">
      <c r="C121" t="s">
        <v>21</v>
      </c>
      <c r="D121" s="2">
        <v>1.46E-2</v>
      </c>
      <c r="E121" s="2">
        <v>4.8999999999999998E-3</v>
      </c>
      <c r="F121" s="3">
        <v>7833358.5599999996</v>
      </c>
      <c r="G121" s="3">
        <v>7042.52</v>
      </c>
      <c r="H121" s="3">
        <v>2476.6781398333328</v>
      </c>
      <c r="I121" s="4">
        <f t="shared" si="5"/>
        <v>-4565.8418601666672</v>
      </c>
    </row>
    <row r="122" spans="2:9">
      <c r="C122" t="s">
        <v>22</v>
      </c>
      <c r="D122" s="2">
        <v>0.2</v>
      </c>
      <c r="E122" s="2">
        <v>0.2</v>
      </c>
      <c r="F122" s="3">
        <v>28876665.890000001</v>
      </c>
      <c r="G122" s="3">
        <v>444509.32</v>
      </c>
      <c r="H122" s="3">
        <v>481277.76483333338</v>
      </c>
      <c r="I122" s="4">
        <f t="shared" si="5"/>
        <v>36768.444833333371</v>
      </c>
    </row>
    <row r="123" spans="2:9">
      <c r="C123" t="s">
        <v>23</v>
      </c>
      <c r="D123" s="2">
        <v>0</v>
      </c>
      <c r="E123" s="2">
        <v>0</v>
      </c>
      <c r="F123" s="3">
        <v>17022914.210000001</v>
      </c>
      <c r="G123" s="3">
        <v>159452.06</v>
      </c>
      <c r="H123" s="3">
        <v>159452.06</v>
      </c>
      <c r="I123" s="4">
        <f t="shared" si="5"/>
        <v>0</v>
      </c>
    </row>
    <row r="124" spans="2:9">
      <c r="C124" t="s">
        <v>24</v>
      </c>
      <c r="D124" s="2">
        <v>3.2300000000000002E-2</v>
      </c>
      <c r="E124" s="2">
        <v>3.7000000000000002E-3</v>
      </c>
      <c r="F124" s="3">
        <v>53347.570000000007</v>
      </c>
      <c r="G124" s="3">
        <v>21.21</v>
      </c>
      <c r="H124" s="3">
        <v>2.4298547500000001</v>
      </c>
      <c r="I124" s="4">
        <f t="shared" si="5"/>
        <v>-18.78014525</v>
      </c>
    </row>
    <row r="125" spans="2:9">
      <c r="C125" t="s">
        <v>25</v>
      </c>
      <c r="D125" s="2">
        <v>3.7499999999999999E-2</v>
      </c>
      <c r="E125" s="2">
        <v>3.44E-2</v>
      </c>
      <c r="F125" s="3">
        <v>7707389.9499999993</v>
      </c>
      <c r="G125" s="3">
        <v>23623.21</v>
      </c>
      <c r="H125" s="3">
        <v>21670.352469333331</v>
      </c>
      <c r="I125" s="4">
        <f t="shared" si="5"/>
        <v>-1952.857530666668</v>
      </c>
    </row>
    <row r="126" spans="2:9">
      <c r="C126" t="s">
        <v>26</v>
      </c>
      <c r="D126" s="2">
        <v>6.5100000000000005E-2</v>
      </c>
      <c r="E126" s="2">
        <v>6.6500000000000004E-2</v>
      </c>
      <c r="F126" s="3">
        <v>5704785.669999999</v>
      </c>
      <c r="G126" s="3">
        <v>30402.49</v>
      </c>
      <c r="H126" s="3">
        <v>31056.310856666667</v>
      </c>
      <c r="I126" s="4">
        <f t="shared" si="5"/>
        <v>653.82085666666535</v>
      </c>
    </row>
    <row r="127" spans="2:9">
      <c r="C127" t="s">
        <v>27</v>
      </c>
      <c r="D127" s="2">
        <v>4.4299999999999999E-2</v>
      </c>
      <c r="E127" s="2">
        <v>3.8600000000000002E-2</v>
      </c>
      <c r="F127" s="3">
        <v>5627143.7800000003</v>
      </c>
      <c r="G127" s="3">
        <v>20773.54</v>
      </c>
      <c r="H127" s="3">
        <v>18101.069111666668</v>
      </c>
      <c r="I127" s="4">
        <f t="shared" si="5"/>
        <v>-2672.4708883333333</v>
      </c>
    </row>
    <row r="128" spans="2:9">
      <c r="C128" t="s">
        <v>28</v>
      </c>
      <c r="D128" s="2">
        <v>6.88E-2</v>
      </c>
      <c r="E128" s="2">
        <v>8.43E-2</v>
      </c>
      <c r="F128" s="3">
        <v>36337918.799999997</v>
      </c>
      <c r="G128" s="3">
        <v>186884.39</v>
      </c>
      <c r="H128" s="3">
        <v>228987.70913949999</v>
      </c>
      <c r="I128" s="4">
        <f t="shared" si="5"/>
        <v>42103.319139499974</v>
      </c>
    </row>
    <row r="129" spans="2:9">
      <c r="C129" t="s">
        <v>29</v>
      </c>
      <c r="D129" s="2">
        <v>7.0699999999999999E-2</v>
      </c>
      <c r="E129" s="2">
        <v>8.72E-2</v>
      </c>
      <c r="F129" s="3">
        <v>5787594.71</v>
      </c>
      <c r="G129" s="3">
        <v>33114.78</v>
      </c>
      <c r="H129" s="3">
        <v>40843.126510666661</v>
      </c>
      <c r="I129" s="4">
        <f t="shared" si="5"/>
        <v>7728.3465106666627</v>
      </c>
    </row>
    <row r="130" spans="2:9">
      <c r="C130" t="s">
        <v>30</v>
      </c>
      <c r="D130" s="2">
        <v>1.06E-2</v>
      </c>
      <c r="E130" s="2">
        <v>0</v>
      </c>
      <c r="F130" s="3">
        <v>0</v>
      </c>
      <c r="G130" s="9">
        <f>552.92+552.92</f>
        <v>1105.8399999999999</v>
      </c>
      <c r="H130" s="9">
        <f>552.92+552.92</f>
        <v>1105.8399999999999</v>
      </c>
      <c r="I130" s="4">
        <f t="shared" si="5"/>
        <v>0</v>
      </c>
    </row>
    <row r="131" spans="2:9">
      <c r="B131" s="5" t="s">
        <v>43</v>
      </c>
      <c r="C131" s="5"/>
      <c r="D131" s="6"/>
      <c r="E131" s="6"/>
      <c r="F131" s="7">
        <f>SUM(F114:F130)</f>
        <v>238838663.75999996</v>
      </c>
      <c r="G131" s="7">
        <f t="shared" ref="G131:I131" si="6">SUM(G114:G130)</f>
        <v>1095615.6299999999</v>
      </c>
      <c r="H131" s="7">
        <f t="shared" si="6"/>
        <v>1240687.8039872502</v>
      </c>
      <c r="I131" s="8">
        <f t="shared" si="6"/>
        <v>145072.17398724999</v>
      </c>
    </row>
    <row r="132" spans="2:9">
      <c r="B132" t="s">
        <v>44</v>
      </c>
      <c r="C132" t="s">
        <v>14</v>
      </c>
      <c r="D132" s="2">
        <v>0</v>
      </c>
      <c r="E132" s="2">
        <v>0</v>
      </c>
      <c r="F132" s="3">
        <v>1685155.37</v>
      </c>
      <c r="G132" s="3">
        <v>0</v>
      </c>
      <c r="H132" s="3">
        <v>0</v>
      </c>
      <c r="I132" s="4">
        <f t="shared" si="5"/>
        <v>0</v>
      </c>
    </row>
    <row r="133" spans="2:9">
      <c r="C133" t="s">
        <v>15</v>
      </c>
      <c r="D133" s="2">
        <v>1.7500000000000002E-2</v>
      </c>
      <c r="E133" s="2">
        <v>2.1100000000000001E-2</v>
      </c>
      <c r="F133" s="3">
        <v>43991641.009999998</v>
      </c>
      <c r="G133" s="3">
        <v>64154.48</v>
      </c>
      <c r="H133" s="3">
        <v>77351.96877591667</v>
      </c>
      <c r="I133" s="4">
        <f t="shared" si="5"/>
        <v>13197.488775916667</v>
      </c>
    </row>
    <row r="134" spans="2:9">
      <c r="C134" t="s">
        <v>16</v>
      </c>
      <c r="D134" s="2">
        <v>1.35E-2</v>
      </c>
      <c r="E134" s="2">
        <v>2.9700000000000001E-2</v>
      </c>
      <c r="F134" s="3">
        <v>3374012.65</v>
      </c>
      <c r="G134" s="3">
        <v>3795.77</v>
      </c>
      <c r="H134" s="3">
        <v>8350.6813087500013</v>
      </c>
      <c r="I134" s="4">
        <f t="shared" si="5"/>
        <v>4554.9113087500009</v>
      </c>
    </row>
    <row r="135" spans="2:9">
      <c r="C135" t="s">
        <v>17</v>
      </c>
      <c r="D135" s="2">
        <v>6.6666600000000006E-2</v>
      </c>
      <c r="E135" s="2">
        <v>2.9700000000000001E-2</v>
      </c>
      <c r="F135" s="3">
        <v>1194457.25</v>
      </c>
      <c r="G135" s="3">
        <v>6635.87</v>
      </c>
      <c r="H135" s="3">
        <v>2956.2816937499997</v>
      </c>
      <c r="I135" s="4">
        <f t="shared" si="5"/>
        <v>-3679.5883062500002</v>
      </c>
    </row>
    <row r="136" spans="2:9">
      <c r="C136" t="s">
        <v>18</v>
      </c>
      <c r="D136" s="2">
        <v>1.35E-2</v>
      </c>
      <c r="E136" s="2">
        <v>2.9700000000000001E-2</v>
      </c>
      <c r="F136" s="3">
        <v>16768415.92</v>
      </c>
      <c r="G136" s="3">
        <v>18864.47</v>
      </c>
      <c r="H136" s="3">
        <v>41501.829402000003</v>
      </c>
      <c r="I136" s="4">
        <f t="shared" si="5"/>
        <v>22637.359402000002</v>
      </c>
    </row>
    <row r="137" spans="2:9">
      <c r="C137" t="s">
        <v>19</v>
      </c>
      <c r="D137" s="2">
        <v>1.84E-2</v>
      </c>
      <c r="E137" s="2">
        <v>2.3E-2</v>
      </c>
      <c r="F137" s="3">
        <v>42243634.009999998</v>
      </c>
      <c r="G137" s="3">
        <v>64773.57</v>
      </c>
      <c r="H137" s="3">
        <v>80966.965185833324</v>
      </c>
      <c r="I137" s="4">
        <f t="shared" si="5"/>
        <v>16193.395185833324</v>
      </c>
    </row>
    <row r="138" spans="2:9">
      <c r="C138" t="s">
        <v>20</v>
      </c>
      <c r="D138" s="2">
        <v>2.5000000000000001E-2</v>
      </c>
      <c r="E138" s="2">
        <v>3.6600000000000001E-2</v>
      </c>
      <c r="F138" s="3">
        <v>14608386.880000001</v>
      </c>
      <c r="G138" s="3">
        <v>30434.14</v>
      </c>
      <c r="H138" s="3">
        <v>44555.579984000004</v>
      </c>
      <c r="I138" s="4">
        <f t="shared" si="5"/>
        <v>14121.439984000004</v>
      </c>
    </row>
    <row r="139" spans="2:9">
      <c r="C139" t="s">
        <v>21</v>
      </c>
      <c r="D139" s="2">
        <v>1.46E-2</v>
      </c>
      <c r="E139" s="2">
        <v>4.8999999999999998E-3</v>
      </c>
      <c r="F139" s="3">
        <v>7802531.9899999993</v>
      </c>
      <c r="G139" s="3">
        <v>7101.27</v>
      </c>
      <c r="H139" s="3">
        <v>2493.5420533333331</v>
      </c>
      <c r="I139" s="4">
        <f t="shared" si="5"/>
        <v>-4607.7279466666678</v>
      </c>
    </row>
    <row r="140" spans="2:9">
      <c r="C140" t="s">
        <v>22</v>
      </c>
      <c r="D140" s="2">
        <v>0.2</v>
      </c>
      <c r="E140" s="2">
        <v>0.2</v>
      </c>
      <c r="F140" s="3">
        <v>29056078.030000001</v>
      </c>
      <c r="G140" s="3">
        <v>447499.52000000002</v>
      </c>
      <c r="H140" s="3">
        <v>484267.96716666676</v>
      </c>
      <c r="I140" s="4">
        <f t="shared" si="5"/>
        <v>36768.447166666738</v>
      </c>
    </row>
    <row r="141" spans="2:9">
      <c r="C141" t="s">
        <v>23</v>
      </c>
      <c r="D141" s="2">
        <v>0</v>
      </c>
      <c r="E141" s="2">
        <v>0</v>
      </c>
      <c r="F141" s="3">
        <v>16688857.149999999</v>
      </c>
      <c r="G141" s="3">
        <v>155515.91999999998</v>
      </c>
      <c r="H141" s="3">
        <v>155515.91999999998</v>
      </c>
      <c r="I141" s="4">
        <f t="shared" si="5"/>
        <v>0</v>
      </c>
    </row>
    <row r="142" spans="2:9">
      <c r="C142" t="s">
        <v>24</v>
      </c>
      <c r="D142" s="2">
        <v>3.2300000000000002E-2</v>
      </c>
      <c r="E142" s="2">
        <v>3.7000000000000002E-3</v>
      </c>
      <c r="F142" s="3">
        <v>53347.570000000007</v>
      </c>
      <c r="G142" s="3">
        <v>21.21</v>
      </c>
      <c r="H142" s="3">
        <v>2.4298547500000001</v>
      </c>
      <c r="I142" s="4">
        <f t="shared" si="5"/>
        <v>-18.78014525</v>
      </c>
    </row>
    <row r="143" spans="2:9">
      <c r="C143" t="s">
        <v>25</v>
      </c>
      <c r="D143" s="2">
        <v>3.7499999999999999E-2</v>
      </c>
      <c r="E143" s="2">
        <v>3.44E-2</v>
      </c>
      <c r="F143" s="3">
        <v>7379488.1900000013</v>
      </c>
      <c r="G143" s="3">
        <v>22893.649999999998</v>
      </c>
      <c r="H143" s="3">
        <v>21001.119962666668</v>
      </c>
      <c r="I143" s="4">
        <f t="shared" si="5"/>
        <v>-1892.5300373333303</v>
      </c>
    </row>
    <row r="144" spans="2:9">
      <c r="C144" t="s">
        <v>26</v>
      </c>
      <c r="D144" s="2">
        <v>6.5100000000000005E-2</v>
      </c>
      <c r="E144" s="2">
        <v>6.6500000000000004E-2</v>
      </c>
      <c r="F144" s="3">
        <v>5704969.2399999993</v>
      </c>
      <c r="G144" s="3">
        <v>30403.480000000003</v>
      </c>
      <c r="H144" s="3">
        <v>31057.328140416666</v>
      </c>
      <c r="I144" s="4">
        <f t="shared" si="5"/>
        <v>653.84814041666323</v>
      </c>
    </row>
    <row r="145" spans="2:9">
      <c r="C145" t="s">
        <v>27</v>
      </c>
      <c r="D145" s="2">
        <v>4.4299999999999999E-2</v>
      </c>
      <c r="E145" s="2">
        <v>3.8600000000000002E-2</v>
      </c>
      <c r="F145" s="3">
        <v>5627143.7800000003</v>
      </c>
      <c r="G145" s="3">
        <v>20773.54</v>
      </c>
      <c r="H145" s="3">
        <v>18101.069111666668</v>
      </c>
      <c r="I145" s="4">
        <f t="shared" si="5"/>
        <v>-2672.4708883333333</v>
      </c>
    </row>
    <row r="146" spans="2:9">
      <c r="C146" t="s">
        <v>28</v>
      </c>
      <c r="D146" s="2">
        <v>6.88E-2</v>
      </c>
      <c r="E146" s="2">
        <v>8.43E-2</v>
      </c>
      <c r="F146" s="3">
        <v>36296198.920000002</v>
      </c>
      <c r="G146" s="3">
        <v>186884.95</v>
      </c>
      <c r="H146" s="3">
        <v>228988.39281250001</v>
      </c>
      <c r="I146" s="4">
        <f t="shared" si="5"/>
        <v>42103.442812499998</v>
      </c>
    </row>
    <row r="147" spans="2:9">
      <c r="C147" t="s">
        <v>29</v>
      </c>
      <c r="D147" s="2">
        <v>7.0699999999999999E-2</v>
      </c>
      <c r="E147" s="2">
        <v>8.72E-2</v>
      </c>
      <c r="F147" s="3">
        <v>5940631.1100000003</v>
      </c>
      <c r="G147" s="3">
        <v>34015.93</v>
      </c>
      <c r="H147" s="3">
        <v>41955.191017333331</v>
      </c>
      <c r="I147" s="4">
        <f t="shared" si="5"/>
        <v>7939.2610173333305</v>
      </c>
    </row>
    <row r="148" spans="2:9">
      <c r="C148" t="s">
        <v>30</v>
      </c>
      <c r="D148" s="2">
        <v>1.06E-2</v>
      </c>
      <c r="E148" s="2">
        <v>0</v>
      </c>
      <c r="F148" s="3">
        <v>0</v>
      </c>
      <c r="G148" s="9">
        <f>552.92+552.92</f>
        <v>1105.8399999999999</v>
      </c>
      <c r="H148" s="9">
        <f>552.92+552.92</f>
        <v>1105.8399999999999</v>
      </c>
      <c r="I148" s="4">
        <f t="shared" si="5"/>
        <v>0</v>
      </c>
    </row>
    <row r="149" spans="2:9">
      <c r="B149" s="5" t="s">
        <v>45</v>
      </c>
      <c r="C149" s="5"/>
      <c r="D149" s="6"/>
      <c r="E149" s="6"/>
      <c r="F149" s="7">
        <f>SUM(F132:F148)</f>
        <v>238414949.06999999</v>
      </c>
      <c r="G149" s="7">
        <f t="shared" ref="G149:I149" si="7">SUM(G132:G148)</f>
        <v>1094873.6100000001</v>
      </c>
      <c r="H149" s="7">
        <f t="shared" si="7"/>
        <v>1240172.1064695835</v>
      </c>
      <c r="I149" s="8">
        <f t="shared" si="7"/>
        <v>145298.49646958339</v>
      </c>
    </row>
    <row r="150" spans="2:9">
      <c r="B150" t="s">
        <v>46</v>
      </c>
      <c r="C150" t="s">
        <v>14</v>
      </c>
      <c r="D150" s="2">
        <v>0</v>
      </c>
      <c r="E150" s="2">
        <v>0</v>
      </c>
      <c r="F150" s="3">
        <v>1685155.37</v>
      </c>
      <c r="G150" s="3">
        <v>0</v>
      </c>
      <c r="H150" s="3">
        <v>0</v>
      </c>
      <c r="I150" s="4">
        <f t="shared" si="5"/>
        <v>0</v>
      </c>
    </row>
    <row r="151" spans="2:9">
      <c r="C151" t="s">
        <v>15</v>
      </c>
      <c r="D151" s="2">
        <v>2.1074789999999999E-2</v>
      </c>
      <c r="E151" s="2">
        <v>2.1100000000000001E-2</v>
      </c>
      <c r="F151" s="3">
        <v>44019050.93</v>
      </c>
      <c r="G151" s="3">
        <v>0</v>
      </c>
      <c r="H151" s="3">
        <v>77400.164551916663</v>
      </c>
      <c r="I151" s="4">
        <f t="shared" si="5"/>
        <v>77400.164551916663</v>
      </c>
    </row>
    <row r="152" spans="2:9">
      <c r="C152" t="s">
        <v>16</v>
      </c>
      <c r="D152" s="2">
        <v>2.9569870000000002E-2</v>
      </c>
      <c r="E152" s="2">
        <v>2.9700000000000001E-2</v>
      </c>
      <c r="F152" s="3">
        <v>3374012.65</v>
      </c>
      <c r="G152" s="3">
        <v>53489.17</v>
      </c>
      <c r="H152" s="3">
        <v>8350.6813087500013</v>
      </c>
      <c r="I152" s="4">
        <f t="shared" si="5"/>
        <v>-45138.488691249993</v>
      </c>
    </row>
    <row r="153" spans="2:9">
      <c r="C153" t="s">
        <v>17</v>
      </c>
      <c r="D153" s="2">
        <v>6.6699999999999995E-2</v>
      </c>
      <c r="E153" s="2">
        <v>2.9700000000000001E-2</v>
      </c>
      <c r="F153" s="3">
        <v>1194457.25</v>
      </c>
      <c r="G153" s="3">
        <v>6672.3899999999994</v>
      </c>
      <c r="H153" s="3">
        <v>2956.2816937499997</v>
      </c>
      <c r="I153" s="4">
        <f t="shared" si="5"/>
        <v>-3716.1083062499997</v>
      </c>
    </row>
    <row r="154" spans="2:9" ht="13.5" customHeight="1">
      <c r="C154" t="s">
        <v>18</v>
      </c>
      <c r="D154" s="2">
        <v>2.9569870000000002E-2</v>
      </c>
      <c r="E154" s="2">
        <v>2.9700000000000001E-2</v>
      </c>
      <c r="F154" s="3">
        <v>16852298.109999999</v>
      </c>
      <c r="G154" s="3">
        <v>264885.74</v>
      </c>
      <c r="H154" s="3">
        <v>41709.437822250002</v>
      </c>
      <c r="I154" s="4">
        <f t="shared" si="5"/>
        <v>-223176.30217774998</v>
      </c>
    </row>
    <row r="155" spans="2:9">
      <c r="C155" t="s">
        <v>19</v>
      </c>
      <c r="D155" s="2">
        <v>2.2965940000000001E-2</v>
      </c>
      <c r="E155" s="2">
        <v>2.3E-2</v>
      </c>
      <c r="F155" s="3">
        <v>42577181.18</v>
      </c>
      <c r="G155" s="3">
        <v>240715.05</v>
      </c>
      <c r="H155" s="3">
        <v>81606.263928333341</v>
      </c>
      <c r="I155" s="4">
        <f t="shared" si="5"/>
        <v>-159108.78607166663</v>
      </c>
    </row>
    <row r="156" spans="2:9">
      <c r="C156" t="s">
        <v>20</v>
      </c>
      <c r="D156" s="2">
        <v>3.6506660000000003E-2</v>
      </c>
      <c r="E156" s="2">
        <v>3.6600000000000001E-2</v>
      </c>
      <c r="F156" s="3">
        <v>14608386.880000001</v>
      </c>
      <c r="G156" s="3">
        <v>184520.05</v>
      </c>
      <c r="H156" s="3">
        <v>44555.579984000004</v>
      </c>
      <c r="I156" s="4">
        <f t="shared" si="5"/>
        <v>-139964.47001599998</v>
      </c>
    </row>
    <row r="157" spans="2:9">
      <c r="C157" t="s">
        <v>21</v>
      </c>
      <c r="D157" s="2">
        <v>4.9831199999999997E-3</v>
      </c>
      <c r="E157" s="2">
        <v>4.8999999999999998E-3</v>
      </c>
      <c r="F157" s="3">
        <v>7848642.9400000004</v>
      </c>
      <c r="G157" s="3">
        <v>-39483.399999999994</v>
      </c>
      <c r="H157" s="3">
        <v>2512.3706912499997</v>
      </c>
      <c r="I157" s="4">
        <f t="shared" si="5"/>
        <v>41995.770691249993</v>
      </c>
    </row>
    <row r="158" spans="2:9">
      <c r="C158" t="s">
        <v>22</v>
      </c>
      <c r="D158" s="2">
        <v>0.2</v>
      </c>
      <c r="E158" s="2">
        <v>0.2</v>
      </c>
      <c r="F158" s="3">
        <v>29167443.050000001</v>
      </c>
      <c r="G158" s="3">
        <v>449494.96</v>
      </c>
      <c r="H158" s="3">
        <v>486124.05083333334</v>
      </c>
      <c r="I158" s="4">
        <f t="shared" si="5"/>
        <v>36629.090833333321</v>
      </c>
    </row>
    <row r="159" spans="2:9">
      <c r="C159" t="s">
        <v>23</v>
      </c>
      <c r="D159" s="2">
        <v>0</v>
      </c>
      <c r="E159" s="2">
        <v>0</v>
      </c>
      <c r="F159" s="3">
        <v>16363045.449999999</v>
      </c>
      <c r="G159" s="3">
        <v>155081.79999999996</v>
      </c>
      <c r="H159" s="3">
        <v>155081.79999999996</v>
      </c>
      <c r="I159" s="4">
        <f t="shared" si="5"/>
        <v>0</v>
      </c>
    </row>
    <row r="160" spans="2:9">
      <c r="C160" t="s">
        <v>24</v>
      </c>
      <c r="D160" s="2">
        <v>3.9445900000000004E-3</v>
      </c>
      <c r="E160" s="2">
        <v>3.7000000000000002E-3</v>
      </c>
      <c r="F160" s="3">
        <v>53347.570000000007</v>
      </c>
      <c r="G160" s="3">
        <v>-183.60999999999999</v>
      </c>
      <c r="H160" s="3">
        <v>2.4298547500000001</v>
      </c>
      <c r="I160" s="4">
        <f t="shared" si="5"/>
        <v>186.03985474999999</v>
      </c>
    </row>
    <row r="161" spans="2:9">
      <c r="C161" t="s">
        <v>25</v>
      </c>
      <c r="D161" s="2">
        <v>3.4426569999999997E-2</v>
      </c>
      <c r="E161" s="2">
        <v>3.44E-2</v>
      </c>
      <c r="F161" s="3">
        <v>7388645.4200000009</v>
      </c>
      <c r="G161" s="3">
        <v>2189.3600000000006</v>
      </c>
      <c r="H161" s="3">
        <v>21027.37068866667</v>
      </c>
      <c r="I161" s="4">
        <f t="shared" si="5"/>
        <v>18838.010688666669</v>
      </c>
    </row>
    <row r="162" spans="2:9">
      <c r="C162" t="s">
        <v>26</v>
      </c>
      <c r="D162" s="2">
        <v>6.6487740000000004E-2</v>
      </c>
      <c r="E162" s="2">
        <v>6.6500000000000004E-2</v>
      </c>
      <c r="F162" s="3">
        <v>5905485.8499999987</v>
      </c>
      <c r="G162" s="3">
        <v>38530.379999999997</v>
      </c>
      <c r="H162" s="3">
        <v>32168.524354166664</v>
      </c>
      <c r="I162" s="4">
        <f t="shared" si="5"/>
        <v>-6361.8556458333333</v>
      </c>
    </row>
    <row r="163" spans="2:9">
      <c r="C163" t="s">
        <v>27</v>
      </c>
      <c r="D163" s="2">
        <v>3.8649049999999997E-2</v>
      </c>
      <c r="E163" s="2">
        <v>3.8600000000000002E-2</v>
      </c>
      <c r="F163" s="3">
        <v>5627143.7800000003</v>
      </c>
      <c r="G163" s="3">
        <v>-8154.2199999999984</v>
      </c>
      <c r="H163" s="3">
        <v>18097.809111666669</v>
      </c>
      <c r="I163" s="4">
        <f t="shared" si="5"/>
        <v>26252.029111666667</v>
      </c>
    </row>
    <row r="164" spans="2:9">
      <c r="C164" t="s">
        <v>28</v>
      </c>
      <c r="D164" s="2">
        <v>8.4167149999999996E-2</v>
      </c>
      <c r="E164" s="2">
        <v>8.43E-2</v>
      </c>
      <c r="F164" s="3">
        <v>36595828.150000006</v>
      </c>
      <c r="G164" s="3">
        <v>633892.94999999995</v>
      </c>
      <c r="H164" s="3">
        <v>231093.28815324997</v>
      </c>
      <c r="I164" s="4">
        <f t="shared" si="5"/>
        <v>-402799.66184674995</v>
      </c>
    </row>
    <row r="165" spans="2:9">
      <c r="C165" t="s">
        <v>29</v>
      </c>
      <c r="D165" s="2">
        <v>8.7058969999999999E-2</v>
      </c>
      <c r="E165" s="2">
        <v>8.72E-2</v>
      </c>
      <c r="F165" s="3">
        <v>5721781.0099999998</v>
      </c>
      <c r="G165" s="3">
        <v>114806.14</v>
      </c>
      <c r="H165" s="3">
        <v>40353.534480666662</v>
      </c>
      <c r="I165" s="4">
        <f t="shared" si="5"/>
        <v>-74452.60551933333</v>
      </c>
    </row>
    <row r="166" spans="2:9">
      <c r="C166" t="s">
        <v>30</v>
      </c>
      <c r="D166" s="2">
        <v>1.06E-2</v>
      </c>
      <c r="E166" s="2">
        <v>0</v>
      </c>
      <c r="F166" s="3">
        <v>0</v>
      </c>
      <c r="G166" s="9">
        <f>552.92+552.92</f>
        <v>1105.8399999999999</v>
      </c>
      <c r="H166" s="9">
        <f>552.92+552.92</f>
        <v>1105.8399999999999</v>
      </c>
      <c r="I166" s="4">
        <f t="shared" si="5"/>
        <v>0</v>
      </c>
    </row>
    <row r="167" spans="2:9">
      <c r="B167" s="5" t="s">
        <v>47</v>
      </c>
      <c r="C167" s="5"/>
      <c r="D167" s="6"/>
      <c r="E167" s="6"/>
      <c r="F167" s="7">
        <f>SUM(F150:F166)</f>
        <v>238981905.58999997</v>
      </c>
      <c r="G167" s="7">
        <f t="shared" ref="G167:I167" si="8">SUM(G150:G166)</f>
        <v>2097562.5999999996</v>
      </c>
      <c r="H167" s="7">
        <f t="shared" si="8"/>
        <v>1244145.4274567501</v>
      </c>
      <c r="I167" s="8">
        <f t="shared" si="8"/>
        <v>-853417.17254325002</v>
      </c>
    </row>
    <row r="168" spans="2:9">
      <c r="B168" t="s">
        <v>48</v>
      </c>
      <c r="C168" t="s">
        <v>14</v>
      </c>
      <c r="D168" s="2">
        <v>0</v>
      </c>
      <c r="E168" s="2">
        <v>0</v>
      </c>
      <c r="F168" s="3">
        <v>1685155.37</v>
      </c>
      <c r="G168" s="3">
        <v>0</v>
      </c>
      <c r="H168" s="3">
        <v>0</v>
      </c>
      <c r="I168" s="4">
        <f t="shared" ref="I168:I185" si="9">+H168-G168</f>
        <v>0</v>
      </c>
    </row>
    <row r="169" spans="2:9">
      <c r="C169" t="s">
        <v>15</v>
      </c>
      <c r="D169" s="2">
        <v>2.1074789999999999E-2</v>
      </c>
      <c r="E169" s="2">
        <v>2.1100000000000001E-2</v>
      </c>
      <c r="F169" s="3">
        <v>5203138.7699999996</v>
      </c>
      <c r="G169" s="3">
        <v>9137.92</v>
      </c>
      <c r="H169" s="3">
        <v>9148.8523372500003</v>
      </c>
      <c r="I169" s="4">
        <f t="shared" si="9"/>
        <v>10.932337250000273</v>
      </c>
    </row>
    <row r="170" spans="2:9">
      <c r="C170" t="s">
        <v>16</v>
      </c>
      <c r="D170" s="2">
        <v>2.9569870000000002E-2</v>
      </c>
      <c r="E170" s="2">
        <v>2.9700000000000001E-2</v>
      </c>
      <c r="F170" s="3">
        <v>3374012.65</v>
      </c>
      <c r="G170" s="3">
        <v>8314.090000000002</v>
      </c>
      <c r="H170" s="3">
        <v>8350.6813087500013</v>
      </c>
      <c r="I170" s="4">
        <f t="shared" si="9"/>
        <v>36.591308749999371</v>
      </c>
    </row>
    <row r="171" spans="2:9">
      <c r="C171" t="s">
        <v>17</v>
      </c>
      <c r="D171" s="2">
        <v>0</v>
      </c>
      <c r="E171" s="2">
        <v>2.9700000000000001E-2</v>
      </c>
      <c r="F171" s="3">
        <v>1169850.18</v>
      </c>
      <c r="G171" s="3">
        <v>0</v>
      </c>
      <c r="H171" s="3">
        <v>2895.3791954999997</v>
      </c>
      <c r="I171" s="4">
        <f t="shared" si="9"/>
        <v>2895.3791954999997</v>
      </c>
    </row>
    <row r="172" spans="2:9">
      <c r="C172" t="s">
        <v>18</v>
      </c>
      <c r="D172" s="2">
        <v>2.9569870000000002E-2</v>
      </c>
      <c r="E172" s="2">
        <v>2.9700000000000001E-2</v>
      </c>
      <c r="F172" s="3">
        <v>53013959.560000002</v>
      </c>
      <c r="G172" s="3">
        <v>130634.66</v>
      </c>
      <c r="H172" s="3">
        <v>131209.54991100001</v>
      </c>
      <c r="I172" s="4">
        <f t="shared" si="9"/>
        <v>574.88991100000567</v>
      </c>
    </row>
    <row r="173" spans="2:9">
      <c r="C173" t="s">
        <v>19</v>
      </c>
      <c r="D173" s="2">
        <v>0</v>
      </c>
      <c r="E173" s="2">
        <v>2.3E-2</v>
      </c>
      <c r="F173" s="3">
        <v>42974043.450000003</v>
      </c>
      <c r="G173" s="3">
        <v>0</v>
      </c>
      <c r="H173" s="3">
        <v>82366.916612500005</v>
      </c>
      <c r="I173" s="4">
        <f t="shared" si="9"/>
        <v>82366.916612500005</v>
      </c>
    </row>
    <row r="174" spans="2:9">
      <c r="C174" t="s">
        <v>20</v>
      </c>
      <c r="D174" s="2">
        <v>3.6506660000000003E-2</v>
      </c>
      <c r="E174" s="2">
        <v>3.6600000000000001E-2</v>
      </c>
      <c r="F174" s="3">
        <v>14608386.880000001</v>
      </c>
      <c r="G174" s="3">
        <v>44441.95</v>
      </c>
      <c r="H174" s="3">
        <v>44555.579984000004</v>
      </c>
      <c r="I174" s="4">
        <f t="shared" si="9"/>
        <v>113.62998400000652</v>
      </c>
    </row>
    <row r="175" spans="2:9">
      <c r="C175" t="s">
        <v>21</v>
      </c>
      <c r="D175" s="2">
        <v>4.9831199999999997E-3</v>
      </c>
      <c r="E175" s="2">
        <v>4.8999999999999998E-3</v>
      </c>
      <c r="F175" s="3">
        <v>9641490.0599999987</v>
      </c>
      <c r="G175" s="3">
        <v>3187.39</v>
      </c>
      <c r="H175" s="3">
        <v>3244.4499319166671</v>
      </c>
      <c r="I175" s="4">
        <f t="shared" si="9"/>
        <v>57.05993191666721</v>
      </c>
    </row>
    <row r="176" spans="2:9">
      <c r="C176" t="s">
        <v>22</v>
      </c>
      <c r="D176" s="2">
        <v>0.2</v>
      </c>
      <c r="E176" s="2">
        <v>0.2</v>
      </c>
      <c r="F176" s="3">
        <v>29805725.390000004</v>
      </c>
      <c r="G176" s="3">
        <v>460132.99000000005</v>
      </c>
      <c r="H176" s="3">
        <v>496762.08983333345</v>
      </c>
      <c r="I176" s="4">
        <f t="shared" si="9"/>
        <v>36629.099833333399</v>
      </c>
    </row>
    <row r="177" spans="2:9">
      <c r="C177" t="s">
        <v>23</v>
      </c>
      <c r="D177" s="2">
        <v>0</v>
      </c>
      <c r="E177" s="2">
        <v>0</v>
      </c>
      <c r="F177" s="3">
        <v>16038143.23</v>
      </c>
      <c r="G177" s="3">
        <v>78302.230000000025</v>
      </c>
      <c r="H177" s="3">
        <v>78302.230000000025</v>
      </c>
      <c r="I177" s="4">
        <f t="shared" si="9"/>
        <v>0</v>
      </c>
    </row>
    <row r="178" spans="2:9">
      <c r="C178" t="s">
        <v>24</v>
      </c>
      <c r="D178" s="2">
        <v>3.9445900000000004E-3</v>
      </c>
      <c r="E178" s="2">
        <v>3.7000000000000002E-3</v>
      </c>
      <c r="F178" s="3">
        <v>231409.29</v>
      </c>
      <c r="G178" s="3">
        <v>61.120000000000005</v>
      </c>
      <c r="H178" s="3">
        <v>57.33221841666667</v>
      </c>
      <c r="I178" s="4">
        <f t="shared" si="9"/>
        <v>-3.7877815833333344</v>
      </c>
    </row>
    <row r="179" spans="2:9">
      <c r="C179" t="s">
        <v>25</v>
      </c>
      <c r="D179" s="2">
        <v>3.4426569999999997E-2</v>
      </c>
      <c r="E179" s="2">
        <v>3.44E-2</v>
      </c>
      <c r="F179" s="3">
        <v>7464579.5400000019</v>
      </c>
      <c r="G179" s="3">
        <v>21261.450000000004</v>
      </c>
      <c r="H179" s="3">
        <v>21245.048499333338</v>
      </c>
      <c r="I179" s="4">
        <f t="shared" si="9"/>
        <v>-16.401500666666834</v>
      </c>
    </row>
    <row r="180" spans="2:9">
      <c r="C180" t="s">
        <v>26</v>
      </c>
      <c r="D180" s="2">
        <v>6.6487740000000004E-2</v>
      </c>
      <c r="E180" s="2">
        <v>6.6500000000000004E-2</v>
      </c>
      <c r="F180" s="3">
        <v>6023050.5199999986</v>
      </c>
      <c r="G180" s="3">
        <v>32813.97</v>
      </c>
      <c r="H180" s="3">
        <v>32820.028567083333</v>
      </c>
      <c r="I180" s="4">
        <f t="shared" si="9"/>
        <v>6.0585670833315817</v>
      </c>
    </row>
    <row r="181" spans="2:9">
      <c r="C181" t="s">
        <v>27</v>
      </c>
      <c r="D181" s="2">
        <v>3.8649049999999997E-2</v>
      </c>
      <c r="E181" s="2">
        <v>3.8600000000000002E-2</v>
      </c>
      <c r="F181" s="3">
        <v>6030208.6099999994</v>
      </c>
      <c r="G181" s="3">
        <v>19421.82</v>
      </c>
      <c r="H181" s="3">
        <v>19397.174314833333</v>
      </c>
      <c r="I181" s="4">
        <f t="shared" si="9"/>
        <v>-24.645685166666226</v>
      </c>
    </row>
    <row r="182" spans="2:9">
      <c r="C182" t="s">
        <v>28</v>
      </c>
      <c r="D182" s="2">
        <v>8.4167149999999996E-2</v>
      </c>
      <c r="E182" s="2">
        <v>8.43E-2</v>
      </c>
      <c r="F182" s="3">
        <v>37918445.24000001</v>
      </c>
      <c r="G182" s="3">
        <v>205438.24</v>
      </c>
      <c r="H182" s="3">
        <v>240384.67321049998</v>
      </c>
      <c r="I182" s="4">
        <f t="shared" si="9"/>
        <v>34946.433210499992</v>
      </c>
    </row>
    <row r="183" spans="2:9">
      <c r="C183" t="s">
        <v>29</v>
      </c>
      <c r="D183" s="2">
        <v>7.0699999999999999E-2</v>
      </c>
      <c r="E183" s="2">
        <v>8.72E-2</v>
      </c>
      <c r="F183" s="3">
        <v>2417.29</v>
      </c>
      <c r="G183" s="3">
        <v>14.24</v>
      </c>
      <c r="H183" s="3">
        <v>17.565640666666667</v>
      </c>
      <c r="I183" s="4">
        <f t="shared" si="9"/>
        <v>3.3256406666666667</v>
      </c>
    </row>
    <row r="184" spans="2:9">
      <c r="C184" t="s">
        <v>29</v>
      </c>
      <c r="D184" s="2">
        <v>8.7058969999999999E-2</v>
      </c>
      <c r="E184" s="2">
        <v>8.72E-2</v>
      </c>
      <c r="F184" s="3">
        <v>5798093.4199999999</v>
      </c>
      <c r="G184" s="3">
        <v>40841.89</v>
      </c>
      <c r="H184" s="3">
        <v>40908.071326666664</v>
      </c>
      <c r="I184" s="4">
        <f t="shared" si="9"/>
        <v>66.181326666664972</v>
      </c>
    </row>
    <row r="185" spans="2:9">
      <c r="C185" t="s">
        <v>30</v>
      </c>
      <c r="D185" s="2">
        <v>1.06E-2</v>
      </c>
      <c r="E185" s="2">
        <v>0</v>
      </c>
      <c r="F185" s="3">
        <v>0</v>
      </c>
      <c r="G185" s="9">
        <f>552.92+552.92</f>
        <v>1105.8399999999999</v>
      </c>
      <c r="H185" s="9">
        <f>552.92+552.92</f>
        <v>1105.8399999999999</v>
      </c>
      <c r="I185" s="4">
        <f t="shared" si="9"/>
        <v>0</v>
      </c>
    </row>
    <row r="186" spans="2:9">
      <c r="B186" s="5" t="s">
        <v>49</v>
      </c>
      <c r="C186" s="5"/>
      <c r="D186" s="6"/>
      <c r="E186" s="6"/>
      <c r="F186" s="7">
        <f>SUM(F168:F185)</f>
        <v>240982109.44999999</v>
      </c>
      <c r="G186" s="7">
        <f t="shared" ref="G186:I186" si="10">SUM(G168:G185)</f>
        <v>1055109.7999999998</v>
      </c>
      <c r="H186" s="7">
        <f t="shared" si="10"/>
        <v>1212771.4628917503</v>
      </c>
      <c r="I186" s="8">
        <f t="shared" si="10"/>
        <v>157661.66289175008</v>
      </c>
    </row>
    <row r="187" spans="2:9">
      <c r="B187" t="s">
        <v>50</v>
      </c>
      <c r="C187" t="s">
        <v>14</v>
      </c>
      <c r="D187" s="2">
        <v>0</v>
      </c>
      <c r="E187" s="2">
        <v>0</v>
      </c>
      <c r="F187" s="3">
        <v>1685155.37</v>
      </c>
      <c r="G187" s="3">
        <v>0</v>
      </c>
      <c r="H187" s="3">
        <v>0</v>
      </c>
      <c r="I187" s="4">
        <f t="shared" ref="I187:I204" si="11">+H187-G187</f>
        <v>0</v>
      </c>
    </row>
    <row r="188" spans="2:9">
      <c r="C188" t="s">
        <v>15</v>
      </c>
      <c r="D188" s="2">
        <v>2.1074789999999999E-2</v>
      </c>
      <c r="E188" s="2">
        <v>2.1100000000000001E-2</v>
      </c>
      <c r="F188" s="3">
        <v>9474824.6199999992</v>
      </c>
      <c r="G188" s="3">
        <v>16639.990000000002</v>
      </c>
      <c r="H188" s="3">
        <v>16659.899956833335</v>
      </c>
      <c r="I188" s="4">
        <f t="shared" si="11"/>
        <v>19.909956833333126</v>
      </c>
    </row>
    <row r="189" spans="2:9">
      <c r="C189" t="s">
        <v>16</v>
      </c>
      <c r="D189" s="2">
        <v>2.9569870000000002E-2</v>
      </c>
      <c r="E189" s="2">
        <v>2.9700000000000001E-2</v>
      </c>
      <c r="F189" s="3">
        <v>3374012.65</v>
      </c>
      <c r="G189" s="3">
        <v>8314.090000000002</v>
      </c>
      <c r="H189" s="3">
        <v>8350.6813087500013</v>
      </c>
      <c r="I189" s="4">
        <f t="shared" si="11"/>
        <v>36.591308749999371</v>
      </c>
    </row>
    <row r="190" spans="2:9">
      <c r="C190" t="s">
        <v>17</v>
      </c>
      <c r="D190" s="2">
        <v>0</v>
      </c>
      <c r="E190" s="2">
        <v>2.9700000000000001E-2</v>
      </c>
      <c r="F190" s="3">
        <v>1169850.18</v>
      </c>
      <c r="G190" s="3">
        <v>0</v>
      </c>
      <c r="H190" s="3">
        <v>2895.3791954999997</v>
      </c>
      <c r="I190" s="4">
        <f t="shared" si="11"/>
        <v>2895.3791954999997</v>
      </c>
    </row>
    <row r="191" spans="2:9">
      <c r="C191" t="s">
        <v>18</v>
      </c>
      <c r="D191" s="2">
        <v>2.9569870000000002E-2</v>
      </c>
      <c r="E191" s="2">
        <v>2.9700000000000001E-2</v>
      </c>
      <c r="F191" s="3">
        <v>48791835.289999999</v>
      </c>
      <c r="G191" s="3">
        <v>120230.69</v>
      </c>
      <c r="H191" s="3">
        <v>120759.79234275001</v>
      </c>
      <c r="I191" s="4">
        <f t="shared" si="11"/>
        <v>529.10234275000403</v>
      </c>
    </row>
    <row r="192" spans="2:9">
      <c r="C192" t="s">
        <v>19</v>
      </c>
      <c r="D192" s="2">
        <v>0</v>
      </c>
      <c r="E192" s="2">
        <v>2.3E-2</v>
      </c>
      <c r="F192" s="3">
        <v>43066622.789999999</v>
      </c>
      <c r="G192" s="3">
        <v>0</v>
      </c>
      <c r="H192" s="3">
        <v>82544.360347499998</v>
      </c>
      <c r="I192" s="4">
        <f t="shared" si="11"/>
        <v>82544.360347499998</v>
      </c>
    </row>
    <row r="193" spans="2:9">
      <c r="C193" t="s">
        <v>20</v>
      </c>
      <c r="D193" s="2">
        <v>3.6506660000000003E-2</v>
      </c>
      <c r="E193" s="2">
        <v>3.6600000000000001E-2</v>
      </c>
      <c r="F193" s="3">
        <v>14608386.880000001</v>
      </c>
      <c r="G193" s="3">
        <v>44441.95</v>
      </c>
      <c r="H193" s="3">
        <v>44555.579984000004</v>
      </c>
      <c r="I193" s="4">
        <f t="shared" si="11"/>
        <v>113.62998400000652</v>
      </c>
    </row>
    <row r="194" spans="2:9">
      <c r="C194" t="s">
        <v>21</v>
      </c>
      <c r="D194" s="2">
        <v>4.9831199999999997E-3</v>
      </c>
      <c r="E194" s="2">
        <v>4.8999999999999998E-3</v>
      </c>
      <c r="F194" s="3">
        <v>9711096.3500000015</v>
      </c>
      <c r="G194" s="3">
        <v>3216.29</v>
      </c>
      <c r="H194" s="3">
        <v>3272.8725003333329</v>
      </c>
      <c r="I194" s="4">
        <f t="shared" si="11"/>
        <v>56.582500333332973</v>
      </c>
    </row>
    <row r="195" spans="2:9">
      <c r="C195" t="s">
        <v>22</v>
      </c>
      <c r="D195" s="2">
        <v>0.2</v>
      </c>
      <c r="E195" s="2">
        <v>0.2</v>
      </c>
      <c r="F195" s="3">
        <v>29943349.940000001</v>
      </c>
      <c r="G195" s="3">
        <v>462426.74000000005</v>
      </c>
      <c r="H195" s="3">
        <v>499055.83233333338</v>
      </c>
      <c r="I195" s="4">
        <f t="shared" si="11"/>
        <v>36629.092333333334</v>
      </c>
    </row>
    <row r="196" spans="2:9">
      <c r="C196" t="s">
        <v>23</v>
      </c>
      <c r="D196" s="2">
        <v>0</v>
      </c>
      <c r="E196" s="2">
        <v>0</v>
      </c>
      <c r="F196" s="3">
        <v>15713240.16</v>
      </c>
      <c r="G196" s="3">
        <v>156131.35</v>
      </c>
      <c r="H196" s="3">
        <v>156131.35</v>
      </c>
      <c r="I196" s="4">
        <f t="shared" si="11"/>
        <v>0</v>
      </c>
    </row>
    <row r="197" spans="2:9">
      <c r="C197" t="s">
        <v>24</v>
      </c>
      <c r="D197" s="2">
        <v>3.9445900000000004E-3</v>
      </c>
      <c r="E197" s="2">
        <v>3.7000000000000002E-3</v>
      </c>
      <c r="F197" s="3">
        <v>231409.29</v>
      </c>
      <c r="G197" s="3">
        <v>61.120000000000005</v>
      </c>
      <c r="H197" s="3">
        <v>57.33221841666667</v>
      </c>
      <c r="I197" s="4">
        <f t="shared" si="11"/>
        <v>-3.7877815833333344</v>
      </c>
    </row>
    <row r="198" spans="2:9">
      <c r="C198" t="s">
        <v>25</v>
      </c>
      <c r="D198" s="2">
        <v>3.4426569999999997E-2</v>
      </c>
      <c r="E198" s="2">
        <v>3.44E-2</v>
      </c>
      <c r="F198" s="3">
        <v>7470986.3300000019</v>
      </c>
      <c r="G198" s="3">
        <v>21279.840000000004</v>
      </c>
      <c r="H198" s="3">
        <v>21263.41463066667</v>
      </c>
      <c r="I198" s="4">
        <f t="shared" si="11"/>
        <v>-16.425369333333947</v>
      </c>
    </row>
    <row r="199" spans="2:9">
      <c r="C199" t="s">
        <v>26</v>
      </c>
      <c r="D199" s="2">
        <v>6.6487740000000004E-2</v>
      </c>
      <c r="E199" s="2">
        <v>6.6500000000000004E-2</v>
      </c>
      <c r="F199" s="3">
        <v>6047880.1600000011</v>
      </c>
      <c r="G199" s="3">
        <v>32951.54</v>
      </c>
      <c r="H199" s="3">
        <v>32957.626155416663</v>
      </c>
      <c r="I199" s="4">
        <f t="shared" si="11"/>
        <v>6.0861554166622227</v>
      </c>
    </row>
    <row r="200" spans="2:9">
      <c r="C200" t="s">
        <v>27</v>
      </c>
      <c r="D200" s="2">
        <v>3.8649049999999997E-2</v>
      </c>
      <c r="E200" s="2">
        <v>3.8600000000000002E-2</v>
      </c>
      <c r="F200" s="3">
        <v>6033874.6600000001</v>
      </c>
      <c r="G200" s="3">
        <v>19433.620000000003</v>
      </c>
      <c r="H200" s="3">
        <v>19408.966775666668</v>
      </c>
      <c r="I200" s="4">
        <f t="shared" si="11"/>
        <v>-24.653224333334947</v>
      </c>
    </row>
    <row r="201" spans="2:9">
      <c r="C201" t="s">
        <v>28</v>
      </c>
      <c r="D201" s="2">
        <v>8.4167149999999996E-2</v>
      </c>
      <c r="E201" s="2">
        <v>8.43E-2</v>
      </c>
      <c r="F201" s="3">
        <v>38315024.420000002</v>
      </c>
      <c r="G201" s="3">
        <v>208219.82</v>
      </c>
      <c r="H201" s="3">
        <v>243170.64194999999</v>
      </c>
      <c r="I201" s="4">
        <f t="shared" si="11"/>
        <v>34950.821949999983</v>
      </c>
    </row>
    <row r="202" spans="2:9">
      <c r="C202" t="s">
        <v>29</v>
      </c>
      <c r="D202" s="2">
        <v>7.0699999999999999E-2</v>
      </c>
      <c r="E202" s="2">
        <v>8.72E-2</v>
      </c>
      <c r="F202" s="3">
        <v>2417.29</v>
      </c>
      <c r="G202" s="3">
        <v>14.24</v>
      </c>
      <c r="H202" s="3">
        <v>17.565640666666667</v>
      </c>
      <c r="I202" s="4">
        <f t="shared" si="11"/>
        <v>3.3256406666666667</v>
      </c>
    </row>
    <row r="203" spans="2:9">
      <c r="C203" t="s">
        <v>29</v>
      </c>
      <c r="D203" s="2">
        <v>8.7058969999999999E-2</v>
      </c>
      <c r="E203" s="2">
        <v>8.72E-2</v>
      </c>
      <c r="F203" s="3">
        <v>5801653.6399999997</v>
      </c>
      <c r="G203" s="3">
        <v>40867.709999999992</v>
      </c>
      <c r="H203" s="3">
        <v>40930.452258666664</v>
      </c>
      <c r="I203" s="4">
        <f t="shared" si="11"/>
        <v>62.742258666672569</v>
      </c>
    </row>
    <row r="204" spans="2:9">
      <c r="C204" t="s">
        <v>30</v>
      </c>
      <c r="D204" s="2">
        <v>1.06E-2</v>
      </c>
      <c r="E204" s="2">
        <v>0</v>
      </c>
      <c r="F204" s="3">
        <v>0</v>
      </c>
      <c r="G204" s="9">
        <f>552.92+552.92</f>
        <v>1105.8399999999999</v>
      </c>
      <c r="H204" s="9">
        <f>552.92+552.92</f>
        <v>1105.8399999999999</v>
      </c>
      <c r="I204" s="4">
        <f t="shared" si="11"/>
        <v>0</v>
      </c>
    </row>
    <row r="205" spans="2:9" ht="13.5" thickBot="1">
      <c r="B205" s="5" t="s">
        <v>51</v>
      </c>
      <c r="C205" s="5"/>
      <c r="D205" s="6"/>
      <c r="E205" s="6"/>
      <c r="F205" s="10">
        <f>SUM(F187:F204)</f>
        <v>241441620.01999995</v>
      </c>
      <c r="G205" s="10">
        <f t="shared" ref="G205:I205" si="12">SUM(G187:G204)</f>
        <v>1135334.83</v>
      </c>
      <c r="H205" s="10">
        <f t="shared" si="12"/>
        <v>1293137.5875985003</v>
      </c>
      <c r="I205" s="11">
        <f t="shared" si="12"/>
        <v>157802.75759849997</v>
      </c>
    </row>
    <row r="206" spans="2:9" ht="13.5" thickTop="1">
      <c r="B206" t="s">
        <v>52</v>
      </c>
      <c r="C206" t="s">
        <v>14</v>
      </c>
      <c r="D206" s="2">
        <v>0</v>
      </c>
      <c r="E206" s="2">
        <v>0</v>
      </c>
      <c r="F206" s="3">
        <v>1685155.37</v>
      </c>
      <c r="G206" s="3">
        <v>0</v>
      </c>
      <c r="H206" s="3">
        <v>0</v>
      </c>
      <c r="I206" s="4">
        <f t="shared" ref="I206:I223" si="13">+H206-G206</f>
        <v>0</v>
      </c>
    </row>
    <row r="207" spans="2:9">
      <c r="C207" t="s">
        <v>15</v>
      </c>
      <c r="D207" s="2">
        <v>2.1074789999999999E-2</v>
      </c>
      <c r="E207" s="2">
        <v>2.1100000000000001E-2</v>
      </c>
      <c r="F207" s="3">
        <v>9518919.8399999999</v>
      </c>
      <c r="G207" s="3">
        <v>16717.439999999999</v>
      </c>
      <c r="H207" s="3">
        <v>16737.434052000001</v>
      </c>
      <c r="I207" s="4">
        <f t="shared" si="13"/>
        <v>19.99405200000183</v>
      </c>
    </row>
    <row r="208" spans="2:9">
      <c r="C208" t="s">
        <v>16</v>
      </c>
      <c r="D208" s="2">
        <v>2.9569870000000002E-2</v>
      </c>
      <c r="E208" s="2">
        <v>2.9700000000000001E-2</v>
      </c>
      <c r="F208" s="3">
        <v>3374012.65</v>
      </c>
      <c r="G208" s="3">
        <v>8314.090000000002</v>
      </c>
      <c r="H208" s="3">
        <v>8350.6813087500013</v>
      </c>
      <c r="I208" s="4">
        <f t="shared" si="13"/>
        <v>36.591308749999371</v>
      </c>
    </row>
    <row r="209" spans="2:9">
      <c r="C209" t="s">
        <v>17</v>
      </c>
      <c r="D209" s="2">
        <v>0</v>
      </c>
      <c r="E209" s="2">
        <v>2.9700000000000001E-2</v>
      </c>
      <c r="F209" s="3">
        <v>1169850.18</v>
      </c>
      <c r="G209" s="3">
        <v>19507.25</v>
      </c>
      <c r="H209" s="3">
        <v>2895.3791954999997</v>
      </c>
      <c r="I209" s="4">
        <f t="shared" si="13"/>
        <v>-16611.870804500002</v>
      </c>
    </row>
    <row r="210" spans="2:9">
      <c r="C210" t="s">
        <v>18</v>
      </c>
      <c r="D210" s="2">
        <v>2.9569870000000002E-2</v>
      </c>
      <c r="E210" s="2">
        <v>2.9700000000000001E-2</v>
      </c>
      <c r="F210" s="3">
        <v>48941611.280000001</v>
      </c>
      <c r="G210" s="3">
        <v>120599.76</v>
      </c>
      <c r="H210" s="3">
        <v>121130.48791800001</v>
      </c>
      <c r="I210" s="4">
        <f t="shared" si="13"/>
        <v>530.72791800001869</v>
      </c>
    </row>
    <row r="211" spans="2:9">
      <c r="C211" t="s">
        <v>19</v>
      </c>
      <c r="D211" s="2">
        <v>0</v>
      </c>
      <c r="E211" s="2">
        <v>2.3E-2</v>
      </c>
      <c r="F211" s="3">
        <v>43120921.700000003</v>
      </c>
      <c r="G211" s="3">
        <v>247193.11</v>
      </c>
      <c r="H211" s="3">
        <v>82648.433258333345</v>
      </c>
      <c r="I211" s="4">
        <f t="shared" si="13"/>
        <v>-164544.67674166663</v>
      </c>
    </row>
    <row r="212" spans="2:9">
      <c r="C212" t="s">
        <v>20</v>
      </c>
      <c r="D212" s="2">
        <v>3.6506660000000003E-2</v>
      </c>
      <c r="E212" s="2">
        <v>3.6600000000000001E-2</v>
      </c>
      <c r="F212" s="3">
        <v>14608386.880000001</v>
      </c>
      <c r="G212" s="3">
        <v>44441.95</v>
      </c>
      <c r="H212" s="3">
        <v>44555.579984000004</v>
      </c>
      <c r="I212" s="4">
        <f t="shared" si="13"/>
        <v>113.62998400000652</v>
      </c>
    </row>
    <row r="213" spans="2:9">
      <c r="C213" t="s">
        <v>21</v>
      </c>
      <c r="D213" s="2">
        <v>4.9831199999999997E-3</v>
      </c>
      <c r="E213" s="2">
        <v>4.8999999999999998E-3</v>
      </c>
      <c r="F213" s="3">
        <v>9770285.9299999997</v>
      </c>
      <c r="G213" s="3">
        <v>3240.87</v>
      </c>
      <c r="H213" s="3">
        <v>3297.0415788333335</v>
      </c>
      <c r="I213" s="4">
        <f t="shared" si="13"/>
        <v>56.171578833333569</v>
      </c>
    </row>
    <row r="214" spans="2:9">
      <c r="C214" t="s">
        <v>22</v>
      </c>
      <c r="D214" s="2">
        <v>0.2</v>
      </c>
      <c r="E214" s="2">
        <v>0.2</v>
      </c>
      <c r="F214" s="3">
        <v>26808165.969999999</v>
      </c>
      <c r="G214" s="3">
        <v>410744.23000000004</v>
      </c>
      <c r="H214" s="3">
        <v>446802.76616666676</v>
      </c>
      <c r="I214" s="4">
        <f t="shared" si="13"/>
        <v>36058.536166666716</v>
      </c>
    </row>
    <row r="215" spans="2:9">
      <c r="C215" t="s">
        <v>23</v>
      </c>
      <c r="D215" s="2">
        <v>0</v>
      </c>
      <c r="E215" s="2">
        <v>0</v>
      </c>
      <c r="F215" s="3">
        <v>24733977.990000002</v>
      </c>
      <c r="G215" s="3">
        <v>598470.91</v>
      </c>
      <c r="H215" s="3">
        <v>598470.91</v>
      </c>
      <c r="I215" s="4">
        <f t="shared" si="13"/>
        <v>0</v>
      </c>
    </row>
    <row r="216" spans="2:9">
      <c r="C216" t="s">
        <v>24</v>
      </c>
      <c r="D216" s="2">
        <v>3.9445900000000004E-3</v>
      </c>
      <c r="E216" s="2">
        <v>3.7000000000000002E-3</v>
      </c>
      <c r="F216" s="3">
        <v>231409.29</v>
      </c>
      <c r="G216" s="3">
        <v>61.120000000000005</v>
      </c>
      <c r="H216" s="3">
        <v>57.33221841666667</v>
      </c>
      <c r="I216" s="4">
        <f t="shared" si="13"/>
        <v>-3.7877815833333344</v>
      </c>
    </row>
    <row r="217" spans="2:9">
      <c r="C217" t="s">
        <v>25</v>
      </c>
      <c r="D217" s="2">
        <v>3.4426569999999997E-2</v>
      </c>
      <c r="E217" s="2">
        <v>3.44E-2</v>
      </c>
      <c r="F217" s="3">
        <v>7559716.8600000013</v>
      </c>
      <c r="G217" s="3">
        <v>21534.390000000003</v>
      </c>
      <c r="H217" s="3">
        <v>21517.775483333335</v>
      </c>
      <c r="I217" s="4">
        <f t="shared" si="13"/>
        <v>-16.614516666668351</v>
      </c>
    </row>
    <row r="218" spans="2:9">
      <c r="C218" t="s">
        <v>26</v>
      </c>
      <c r="D218" s="2">
        <v>6.6487740000000004E-2</v>
      </c>
      <c r="E218" s="2">
        <v>6.6500000000000004E-2</v>
      </c>
      <c r="F218" s="3">
        <v>6086789.9300000006</v>
      </c>
      <c r="G218" s="3">
        <v>33167.130000000005</v>
      </c>
      <c r="H218" s="3">
        <v>33173.251130833327</v>
      </c>
      <c r="I218" s="4">
        <f t="shared" si="13"/>
        <v>6.1211308333222405</v>
      </c>
    </row>
    <row r="219" spans="2:9">
      <c r="C219" t="s">
        <v>27</v>
      </c>
      <c r="D219" s="2">
        <v>3.8649049999999997E-2</v>
      </c>
      <c r="E219" s="2">
        <v>3.8600000000000002E-2</v>
      </c>
      <c r="F219" s="3">
        <v>6033874.6600000001</v>
      </c>
      <c r="G219" s="3">
        <v>19433.620000000003</v>
      </c>
      <c r="H219" s="3">
        <v>19408.966775666668</v>
      </c>
      <c r="I219" s="4">
        <f t="shared" si="13"/>
        <v>-24.653224333334947</v>
      </c>
    </row>
    <row r="220" spans="2:9">
      <c r="C220" t="s">
        <v>28</v>
      </c>
      <c r="D220" s="2">
        <v>8.4167149999999996E-2</v>
      </c>
      <c r="E220" s="2">
        <v>8.43E-2</v>
      </c>
      <c r="F220" s="3">
        <v>38315234.270000011</v>
      </c>
      <c r="G220" s="3">
        <v>208221.28999999998</v>
      </c>
      <c r="H220" s="3">
        <v>243172.11614624999</v>
      </c>
      <c r="I220" s="4">
        <f t="shared" si="13"/>
        <v>34950.826146250009</v>
      </c>
    </row>
    <row r="221" spans="2:9">
      <c r="C221" t="s">
        <v>29</v>
      </c>
      <c r="D221" s="2">
        <v>7.0699999999999999E-2</v>
      </c>
      <c r="E221" s="2">
        <v>8.72E-2</v>
      </c>
      <c r="F221" s="3">
        <v>2417.29</v>
      </c>
      <c r="G221" s="3">
        <v>14.24</v>
      </c>
      <c r="H221" s="3">
        <v>17.565640666666667</v>
      </c>
      <c r="I221" s="4">
        <f t="shared" si="13"/>
        <v>3.3256406666666667</v>
      </c>
    </row>
    <row r="222" spans="2:9">
      <c r="C222" t="s">
        <v>29</v>
      </c>
      <c r="D222" s="2">
        <v>8.7058969999999999E-2</v>
      </c>
      <c r="E222" s="2">
        <v>8.72E-2</v>
      </c>
      <c r="F222" s="3">
        <v>5807166.1800000006</v>
      </c>
      <c r="G222" s="3">
        <v>38998.579999999994</v>
      </c>
      <c r="H222" s="3">
        <v>39061.384982666663</v>
      </c>
      <c r="I222" s="4">
        <f t="shared" si="13"/>
        <v>62.804982666668366</v>
      </c>
    </row>
    <row r="223" spans="2:9">
      <c r="C223" t="s">
        <v>30</v>
      </c>
      <c r="D223" s="2">
        <v>1.06E-2</v>
      </c>
      <c r="E223" s="2">
        <v>0</v>
      </c>
      <c r="F223" s="3">
        <v>0</v>
      </c>
      <c r="G223" s="9">
        <f>552.92+552.92</f>
        <v>1105.8399999999999</v>
      </c>
      <c r="H223" s="9">
        <f>552.92+552.92</f>
        <v>1105.8399999999999</v>
      </c>
      <c r="I223" s="4">
        <f t="shared" si="13"/>
        <v>0</v>
      </c>
    </row>
    <row r="224" spans="2:9">
      <c r="B224" s="5" t="s">
        <v>53</v>
      </c>
      <c r="C224" s="5"/>
      <c r="D224" s="6"/>
      <c r="E224" s="6"/>
      <c r="F224" s="7">
        <f>SUM(F206:F223)</f>
        <v>247767896.27000004</v>
      </c>
      <c r="G224" s="7">
        <f t="shared" ref="G224:I224" si="14">SUM(G206:G223)</f>
        <v>1791765.8200000003</v>
      </c>
      <c r="H224" s="7">
        <f t="shared" si="14"/>
        <v>1682402.9458399171</v>
      </c>
      <c r="I224" s="8">
        <f t="shared" si="14"/>
        <v>-109362.87416008324</v>
      </c>
    </row>
    <row r="225" spans="1:11" s="12" customFormat="1" ht="27" customHeight="1" thickBot="1">
      <c r="A225" s="12" t="s">
        <v>54</v>
      </c>
      <c r="D225" s="13"/>
      <c r="E225" s="13"/>
      <c r="F225" s="10">
        <f>+F224+F205+F186+F167+F149+F131+F113+F95+F77+F59+F41+F23</f>
        <v>2862746226.2200003</v>
      </c>
      <c r="G225" s="10">
        <f>+G224+G205+G186+G167+G149+G131+G113+G95+G77+G59+G41+G23</f>
        <v>14753449.58</v>
      </c>
      <c r="H225" s="10">
        <f>+H224+H205+H186+H167+H149+H131+H113+H95+H77+H59+H41+H23</f>
        <v>15109562.707647171</v>
      </c>
      <c r="I225" s="11">
        <f>+I224+I205+I186+I167+I149+I131+I113+I95+I77+I59+I41+I23</f>
        <v>356113.1276471669</v>
      </c>
      <c r="J225"/>
      <c r="K225" s="14"/>
    </row>
    <row r="226" spans="1:11" s="12" customFormat="1" ht="27" customHeight="1" thickTop="1">
      <c r="D226" s="13"/>
      <c r="E226" s="13"/>
      <c r="F226" s="15"/>
      <c r="G226" s="15"/>
      <c r="H226" s="15"/>
      <c r="I226" s="16"/>
    </row>
    <row r="227" spans="1:11">
      <c r="A227" s="12" t="s">
        <v>55</v>
      </c>
      <c r="B227" t="s">
        <v>13</v>
      </c>
      <c r="C227" t="s">
        <v>56</v>
      </c>
      <c r="D227" s="2">
        <v>0</v>
      </c>
      <c r="E227" s="2">
        <v>0</v>
      </c>
      <c r="F227" s="3">
        <v>2819496.48</v>
      </c>
      <c r="G227" s="3">
        <v>0</v>
      </c>
      <c r="H227" s="3">
        <v>0</v>
      </c>
      <c r="I227" s="4">
        <f t="shared" ref="I227:I235" si="15">+H227-G227</f>
        <v>0</v>
      </c>
    </row>
    <row r="228" spans="1:11">
      <c r="C228" t="s">
        <v>56</v>
      </c>
      <c r="D228" s="2">
        <v>0.01</v>
      </c>
      <c r="E228" s="2">
        <v>1.0200000000000001E-2</v>
      </c>
      <c r="F228" s="3">
        <v>22116745.07</v>
      </c>
      <c r="G228" s="3">
        <v>18430.62</v>
      </c>
      <c r="H228" s="3">
        <v>18799.233309499999</v>
      </c>
      <c r="I228" s="4">
        <f t="shared" si="15"/>
        <v>368.61330950000047</v>
      </c>
    </row>
    <row r="229" spans="1:11">
      <c r="C229" t="s">
        <v>57</v>
      </c>
      <c r="D229" s="2">
        <v>0.04</v>
      </c>
      <c r="E229" s="2">
        <v>3.7900000000000003E-2</v>
      </c>
      <c r="F229" s="3">
        <v>16824155.75</v>
      </c>
      <c r="G229" s="3">
        <v>56080.52</v>
      </c>
      <c r="H229" s="3">
        <v>53136.291910416672</v>
      </c>
      <c r="I229" s="4">
        <f t="shared" si="15"/>
        <v>-2944.2280895833246</v>
      </c>
    </row>
    <row r="230" spans="1:11">
      <c r="C230" t="s">
        <v>58</v>
      </c>
      <c r="D230" s="2">
        <v>1.2999999999999999E-2</v>
      </c>
      <c r="E230" s="2">
        <v>1.1599999999999999E-2</v>
      </c>
      <c r="F230" s="3">
        <v>12692737.940000001</v>
      </c>
      <c r="G230" s="3">
        <v>13750.460000000001</v>
      </c>
      <c r="H230" s="3">
        <v>12269.646675333335</v>
      </c>
      <c r="I230" s="4">
        <f t="shared" si="15"/>
        <v>-1480.8133246666657</v>
      </c>
    </row>
    <row r="231" spans="1:11">
      <c r="C231" t="s">
        <v>59</v>
      </c>
      <c r="D231" s="2">
        <v>0.01</v>
      </c>
      <c r="E231" s="2">
        <v>1.24E-2</v>
      </c>
      <c r="F231" s="3">
        <v>199412926.73000002</v>
      </c>
      <c r="G231" s="3">
        <v>166177.44000000003</v>
      </c>
      <c r="H231" s="3">
        <v>206060.02428766669</v>
      </c>
      <c r="I231" s="4">
        <f t="shared" si="15"/>
        <v>39882.584287666657</v>
      </c>
    </row>
    <row r="232" spans="1:11">
      <c r="C232" t="s">
        <v>60</v>
      </c>
      <c r="D232" s="2">
        <v>1.2699999999999999E-2</v>
      </c>
      <c r="E232" s="2">
        <v>1.1900000000000001E-2</v>
      </c>
      <c r="F232" s="3">
        <v>29905524.98</v>
      </c>
      <c r="G232" s="3">
        <v>31650.020000000004</v>
      </c>
      <c r="H232" s="3">
        <v>29656.312271833336</v>
      </c>
      <c r="I232" s="4">
        <f t="shared" si="15"/>
        <v>-1993.7077281666679</v>
      </c>
    </row>
    <row r="233" spans="1:11">
      <c r="C233" t="s">
        <v>61</v>
      </c>
      <c r="D233" s="2">
        <v>1.6899999999999998E-2</v>
      </c>
      <c r="E233" s="2">
        <v>1.6799999999999999E-2</v>
      </c>
      <c r="F233" s="3">
        <v>192771337.39999995</v>
      </c>
      <c r="G233" s="3">
        <v>267782.37</v>
      </c>
      <c r="H233" s="3">
        <v>266197.86370799999</v>
      </c>
      <c r="I233" s="4">
        <f t="shared" si="15"/>
        <v>-1584.5062920000055</v>
      </c>
    </row>
    <row r="234" spans="1:11">
      <c r="C234" t="s">
        <v>62</v>
      </c>
      <c r="D234" s="2">
        <v>1.41E-2</v>
      </c>
      <c r="E234" s="2">
        <v>1.37E-2</v>
      </c>
      <c r="F234" s="3">
        <v>99209471.640000001</v>
      </c>
      <c r="G234" s="3">
        <v>115807.93000000001</v>
      </c>
      <c r="H234" s="3">
        <v>112522.61679866666</v>
      </c>
      <c r="I234" s="4">
        <f t="shared" si="15"/>
        <v>-3285.3132013333525</v>
      </c>
    </row>
    <row r="235" spans="1:11">
      <c r="C235" t="s">
        <v>63</v>
      </c>
      <c r="D235" s="2">
        <v>1.09E-2</v>
      </c>
      <c r="E235" s="2">
        <v>1.2800000000000001E-2</v>
      </c>
      <c r="F235" s="3">
        <v>3816668.1500000004</v>
      </c>
      <c r="G235" s="3">
        <v>3457.0400000000004</v>
      </c>
      <c r="H235" s="3">
        <v>4059.6599466666676</v>
      </c>
      <c r="I235" s="4">
        <f t="shared" si="15"/>
        <v>602.61994666666715</v>
      </c>
    </row>
    <row r="236" spans="1:11">
      <c r="B236" s="17" t="s">
        <v>31</v>
      </c>
      <c r="C236" s="17"/>
      <c r="D236" s="18"/>
      <c r="E236" s="18"/>
      <c r="F236" s="7">
        <f>SUM(F227:F235)</f>
        <v>579569064.13999999</v>
      </c>
      <c r="G236" s="7">
        <f t="shared" ref="G236:I236" si="16">SUM(G227:G235)</f>
        <v>673136.40000000014</v>
      </c>
      <c r="H236" s="7">
        <f t="shared" si="16"/>
        <v>702701.64890808333</v>
      </c>
      <c r="I236" s="7">
        <f t="shared" si="16"/>
        <v>29565.248908083311</v>
      </c>
    </row>
    <row r="237" spans="1:11">
      <c r="B237" t="s">
        <v>32</v>
      </c>
      <c r="C237" t="s">
        <v>56</v>
      </c>
      <c r="D237" s="2">
        <v>0</v>
      </c>
      <c r="E237" s="2">
        <v>0</v>
      </c>
      <c r="F237" s="3">
        <v>2819496.48</v>
      </c>
      <c r="G237" s="3">
        <v>0</v>
      </c>
      <c r="H237" s="3">
        <v>0</v>
      </c>
      <c r="I237" s="4">
        <f t="shared" ref="I237:I245" si="17">+H237-G237</f>
        <v>0</v>
      </c>
    </row>
    <row r="238" spans="1:11">
      <c r="C238" t="s">
        <v>56</v>
      </c>
      <c r="D238" s="2">
        <v>0.01</v>
      </c>
      <c r="E238" s="2">
        <v>1.0200000000000001E-2</v>
      </c>
      <c r="F238" s="3">
        <v>22123398.59</v>
      </c>
      <c r="G238" s="3">
        <v>18436.16</v>
      </c>
      <c r="H238" s="3">
        <v>18804.888801500001</v>
      </c>
      <c r="I238" s="4">
        <f t="shared" si="17"/>
        <v>368.72880150000128</v>
      </c>
    </row>
    <row r="239" spans="1:11">
      <c r="C239" t="s">
        <v>57</v>
      </c>
      <c r="D239" s="2">
        <v>0.04</v>
      </c>
      <c r="E239" s="2">
        <v>3.7900000000000003E-2</v>
      </c>
      <c r="F239" s="3">
        <v>16824155.75</v>
      </c>
      <c r="G239" s="3">
        <v>56080.52</v>
      </c>
      <c r="H239" s="3">
        <v>53136.291910416672</v>
      </c>
      <c r="I239" s="4">
        <f t="shared" si="17"/>
        <v>-2944.2280895833246</v>
      </c>
    </row>
    <row r="240" spans="1:11">
      <c r="C240" t="s">
        <v>58</v>
      </c>
      <c r="D240" s="2">
        <v>1.2999999999999999E-2</v>
      </c>
      <c r="E240" s="2">
        <v>1.1599999999999999E-2</v>
      </c>
      <c r="F240" s="3">
        <v>12704001.98</v>
      </c>
      <c r="G240" s="3">
        <v>13762.660000000002</v>
      </c>
      <c r="H240" s="3">
        <v>12280.535247333335</v>
      </c>
      <c r="I240" s="4">
        <f t="shared" si="17"/>
        <v>-1482.1247526666666</v>
      </c>
    </row>
    <row r="241" spans="2:9">
      <c r="C241" t="s">
        <v>59</v>
      </c>
      <c r="D241" s="2">
        <v>0.01</v>
      </c>
      <c r="E241" s="2">
        <v>1.24E-2</v>
      </c>
      <c r="F241" s="3">
        <v>201081310.08000001</v>
      </c>
      <c r="G241" s="3">
        <v>167567.75999999998</v>
      </c>
      <c r="H241" s="3">
        <v>207784.02041600004</v>
      </c>
      <c r="I241" s="4">
        <f t="shared" si="17"/>
        <v>40216.260416000063</v>
      </c>
    </row>
    <row r="242" spans="2:9">
      <c r="C242" t="s">
        <v>60</v>
      </c>
      <c r="D242" s="2">
        <v>1.2699999999999999E-2</v>
      </c>
      <c r="E242" s="2">
        <v>1.1900000000000001E-2</v>
      </c>
      <c r="F242" s="3">
        <v>29905524.98</v>
      </c>
      <c r="G242" s="3">
        <v>31650.020000000004</v>
      </c>
      <c r="H242" s="3">
        <v>29656.312271833336</v>
      </c>
      <c r="I242" s="4">
        <f t="shared" si="17"/>
        <v>-1993.7077281666679</v>
      </c>
    </row>
    <row r="243" spans="2:9">
      <c r="C243" t="s">
        <v>61</v>
      </c>
      <c r="D243" s="2">
        <v>1.6899999999999998E-2</v>
      </c>
      <c r="E243" s="2">
        <v>1.6799999999999999E-2</v>
      </c>
      <c r="F243" s="3">
        <v>192867713.40999997</v>
      </c>
      <c r="G243" s="3">
        <v>267918.10000000003</v>
      </c>
      <c r="H243" s="3">
        <v>266332.79012199998</v>
      </c>
      <c r="I243" s="4">
        <f t="shared" si="17"/>
        <v>-1585.3098780000582</v>
      </c>
    </row>
    <row r="244" spans="2:9">
      <c r="C244" t="s">
        <v>62</v>
      </c>
      <c r="D244" s="2">
        <v>1.41E-2</v>
      </c>
      <c r="E244" s="2">
        <v>1.37E-2</v>
      </c>
      <c r="F244" s="3">
        <v>99213157.36999999</v>
      </c>
      <c r="G244" s="3">
        <v>115812.26</v>
      </c>
      <c r="H244" s="3">
        <v>112526.82467374999</v>
      </c>
      <c r="I244" s="4">
        <f t="shared" si="17"/>
        <v>-3285.4353262500081</v>
      </c>
    </row>
    <row r="245" spans="2:9">
      <c r="C245" t="s">
        <v>63</v>
      </c>
      <c r="D245" s="2">
        <v>1.09E-2</v>
      </c>
      <c r="E245" s="2">
        <v>1.2800000000000001E-2</v>
      </c>
      <c r="F245" s="3">
        <v>3820522.3500000006</v>
      </c>
      <c r="G245" s="3">
        <v>3460.5400000000004</v>
      </c>
      <c r="H245" s="3">
        <v>4063.7710933333337</v>
      </c>
      <c r="I245" s="4">
        <f t="shared" si="17"/>
        <v>603.23109333333332</v>
      </c>
    </row>
    <row r="246" spans="2:9">
      <c r="B246" s="17" t="s">
        <v>33</v>
      </c>
      <c r="C246" s="17"/>
      <c r="D246" s="18"/>
      <c r="E246" s="18"/>
      <c r="F246" s="7">
        <f>SUM(F237:F245)</f>
        <v>581359280.99000001</v>
      </c>
      <c r="G246" s="7">
        <f t="shared" ref="G246:I246" si="18">SUM(G237:G245)</f>
        <v>674688.02</v>
      </c>
      <c r="H246" s="7">
        <f t="shared" si="18"/>
        <v>704585.43453616672</v>
      </c>
      <c r="I246" s="7">
        <f t="shared" si="18"/>
        <v>29897.414536166671</v>
      </c>
    </row>
    <row r="247" spans="2:9">
      <c r="B247" t="s">
        <v>34</v>
      </c>
      <c r="C247" t="s">
        <v>56</v>
      </c>
      <c r="D247" s="2">
        <v>0</v>
      </c>
      <c r="E247" s="2">
        <v>0</v>
      </c>
      <c r="F247" s="3">
        <v>2819496.48</v>
      </c>
      <c r="G247" s="3">
        <v>0</v>
      </c>
      <c r="H247" s="3">
        <v>0</v>
      </c>
      <c r="I247" s="4">
        <f t="shared" ref="I247:I255" si="19">+H247-G247</f>
        <v>0</v>
      </c>
    </row>
    <row r="248" spans="2:9">
      <c r="C248" t="s">
        <v>56</v>
      </c>
      <c r="D248" s="2">
        <v>0.01</v>
      </c>
      <c r="E248" s="2">
        <v>1.0200000000000001E-2</v>
      </c>
      <c r="F248" s="3">
        <v>22128822.780000001</v>
      </c>
      <c r="G248" s="3">
        <v>18440.68</v>
      </c>
      <c r="H248" s="3">
        <v>18809.499363000003</v>
      </c>
      <c r="I248" s="4">
        <f t="shared" si="19"/>
        <v>368.81936300000234</v>
      </c>
    </row>
    <row r="249" spans="2:9">
      <c r="C249" t="s">
        <v>57</v>
      </c>
      <c r="D249" s="2">
        <v>0.04</v>
      </c>
      <c r="E249" s="2">
        <v>3.7900000000000003E-2</v>
      </c>
      <c r="F249" s="3">
        <v>16824155.75</v>
      </c>
      <c r="G249" s="3">
        <v>56080.52</v>
      </c>
      <c r="H249" s="3">
        <v>53136.291910416672</v>
      </c>
      <c r="I249" s="4">
        <f t="shared" si="19"/>
        <v>-2944.2280895833246</v>
      </c>
    </row>
    <row r="250" spans="2:9">
      <c r="C250" t="s">
        <v>58</v>
      </c>
      <c r="D250" s="2">
        <v>1.2999999999999999E-2</v>
      </c>
      <c r="E250" s="2">
        <v>1.1599999999999999E-2</v>
      </c>
      <c r="F250" s="3">
        <v>12699602.850000001</v>
      </c>
      <c r="G250" s="3">
        <v>13757.9</v>
      </c>
      <c r="H250" s="3">
        <v>12276.282755000002</v>
      </c>
      <c r="I250" s="4">
        <f t="shared" si="19"/>
        <v>-1481.6172449999976</v>
      </c>
    </row>
    <row r="251" spans="2:9">
      <c r="C251" t="s">
        <v>59</v>
      </c>
      <c r="D251" s="2">
        <v>0.01</v>
      </c>
      <c r="E251" s="2">
        <v>1.24E-2</v>
      </c>
      <c r="F251" s="3">
        <v>202060561.64000002</v>
      </c>
      <c r="G251" s="3">
        <v>168383.80000000002</v>
      </c>
      <c r="H251" s="3">
        <v>208795.91369466667</v>
      </c>
      <c r="I251" s="4">
        <f t="shared" si="19"/>
        <v>40412.113694666652</v>
      </c>
    </row>
    <row r="252" spans="2:9">
      <c r="C252" t="s">
        <v>60</v>
      </c>
      <c r="D252" s="2">
        <v>1.2699999999999999E-2</v>
      </c>
      <c r="E252" s="2">
        <v>1.1900000000000001E-2</v>
      </c>
      <c r="F252" s="3">
        <v>29904912.510000002</v>
      </c>
      <c r="G252" s="3">
        <v>31649.380000000005</v>
      </c>
      <c r="H252" s="3">
        <v>29655.704905750004</v>
      </c>
      <c r="I252" s="4">
        <f t="shared" si="19"/>
        <v>-1993.6750942500003</v>
      </c>
    </row>
    <row r="253" spans="2:9">
      <c r="C253" t="s">
        <v>61</v>
      </c>
      <c r="D253" s="2">
        <v>1.6899999999999998E-2</v>
      </c>
      <c r="E253" s="2">
        <v>1.6799999999999999E-2</v>
      </c>
      <c r="F253" s="3">
        <v>192874196.02999997</v>
      </c>
      <c r="G253" s="3">
        <v>267927.23000000004</v>
      </c>
      <c r="H253" s="3">
        <v>266341.86579000001</v>
      </c>
      <c r="I253" s="4">
        <f t="shared" si="19"/>
        <v>-1585.3642100000288</v>
      </c>
    </row>
    <row r="254" spans="2:9">
      <c r="C254" t="s">
        <v>62</v>
      </c>
      <c r="D254" s="2">
        <v>1.41E-2</v>
      </c>
      <c r="E254" s="2">
        <v>1.37E-2</v>
      </c>
      <c r="F254" s="3">
        <v>99212544.899999991</v>
      </c>
      <c r="G254" s="3">
        <v>115811.54</v>
      </c>
      <c r="H254" s="3">
        <v>112526.12543716664</v>
      </c>
      <c r="I254" s="4">
        <f t="shared" si="19"/>
        <v>-3285.4145628333499</v>
      </c>
    </row>
    <row r="255" spans="2:9">
      <c r="C255" t="s">
        <v>63</v>
      </c>
      <c r="D255" s="2">
        <v>1.09E-2</v>
      </c>
      <c r="E255" s="2">
        <v>1.2800000000000001E-2</v>
      </c>
      <c r="F255" s="3">
        <v>3820522.3500000006</v>
      </c>
      <c r="G255" s="3">
        <v>3460.5400000000004</v>
      </c>
      <c r="H255" s="3">
        <v>4063.7710933333337</v>
      </c>
      <c r="I255" s="4">
        <f t="shared" si="19"/>
        <v>603.23109333333332</v>
      </c>
    </row>
    <row r="256" spans="2:9">
      <c r="B256" s="17" t="s">
        <v>35</v>
      </c>
      <c r="C256" s="17"/>
      <c r="D256" s="18"/>
      <c r="E256" s="18"/>
      <c r="F256" s="7">
        <f>SUM(F247:F255)</f>
        <v>582344815.29000008</v>
      </c>
      <c r="G256" s="7">
        <f t="shared" ref="G256:I256" si="20">SUM(G247:G255)</f>
        <v>675511.59000000008</v>
      </c>
      <c r="H256" s="7">
        <f t="shared" si="20"/>
        <v>705605.45494933345</v>
      </c>
      <c r="I256" s="7">
        <f t="shared" si="20"/>
        <v>30093.864949333281</v>
      </c>
    </row>
    <row r="257" spans="2:9">
      <c r="B257" t="s">
        <v>36</v>
      </c>
      <c r="C257" t="s">
        <v>56</v>
      </c>
      <c r="D257" s="2">
        <v>0</v>
      </c>
      <c r="E257" s="2">
        <v>0</v>
      </c>
      <c r="F257" s="3">
        <v>2561977.71</v>
      </c>
      <c r="G257" s="3">
        <v>0</v>
      </c>
      <c r="H257" s="3">
        <v>0</v>
      </c>
      <c r="I257" s="4">
        <f t="shared" ref="I257:I265" si="21">+H257-G257</f>
        <v>0</v>
      </c>
    </row>
    <row r="258" spans="2:9">
      <c r="C258" t="s">
        <v>56</v>
      </c>
      <c r="D258" s="2">
        <v>0.01</v>
      </c>
      <c r="E258" s="2">
        <v>1.0200000000000001E-2</v>
      </c>
      <c r="F258" s="3">
        <v>22129195.32</v>
      </c>
      <c r="G258" s="3">
        <v>18440.989999999998</v>
      </c>
      <c r="H258" s="3">
        <v>18809.816022000003</v>
      </c>
      <c r="I258" s="4">
        <f t="shared" si="21"/>
        <v>368.82602200000474</v>
      </c>
    </row>
    <row r="259" spans="2:9">
      <c r="C259" t="s">
        <v>57</v>
      </c>
      <c r="D259" s="2">
        <v>0.04</v>
      </c>
      <c r="E259" s="2">
        <v>3.7900000000000003E-2</v>
      </c>
      <c r="F259" s="3">
        <v>16848158.309999999</v>
      </c>
      <c r="G259" s="3">
        <v>56160.53</v>
      </c>
      <c r="H259" s="3">
        <v>53212.099995750003</v>
      </c>
      <c r="I259" s="4">
        <f t="shared" si="21"/>
        <v>-2948.4300042499963</v>
      </c>
    </row>
    <row r="260" spans="2:9">
      <c r="C260" t="s">
        <v>58</v>
      </c>
      <c r="D260" s="2">
        <v>1.2999999999999999E-2</v>
      </c>
      <c r="E260" s="2">
        <v>1.1599999999999999E-2</v>
      </c>
      <c r="F260" s="3">
        <v>12683372.530000001</v>
      </c>
      <c r="G260" s="3">
        <v>13740.310000000003</v>
      </c>
      <c r="H260" s="3">
        <v>12260.593445666667</v>
      </c>
      <c r="I260" s="4">
        <f t="shared" si="21"/>
        <v>-1479.7165543333358</v>
      </c>
    </row>
    <row r="261" spans="2:9">
      <c r="C261" t="s">
        <v>59</v>
      </c>
      <c r="D261" s="2">
        <v>0.01</v>
      </c>
      <c r="E261" s="2">
        <v>1.24E-2</v>
      </c>
      <c r="F261" s="3">
        <v>203869854.54000002</v>
      </c>
      <c r="G261" s="3">
        <v>169891.55000000002</v>
      </c>
      <c r="H261" s="3">
        <v>210665.51635800002</v>
      </c>
      <c r="I261" s="4">
        <f t="shared" si="21"/>
        <v>40773.966358000005</v>
      </c>
    </row>
    <row r="262" spans="2:9">
      <c r="C262" t="s">
        <v>60</v>
      </c>
      <c r="D262" s="2">
        <v>1.2699999999999999E-2</v>
      </c>
      <c r="E262" s="2">
        <v>1.1900000000000001E-2</v>
      </c>
      <c r="F262" s="3">
        <v>29904912.510000002</v>
      </c>
      <c r="G262" s="3">
        <v>31649.380000000005</v>
      </c>
      <c r="H262" s="3">
        <v>29655.704905750004</v>
      </c>
      <c r="I262" s="4">
        <f t="shared" si="21"/>
        <v>-1993.6750942500003</v>
      </c>
    </row>
    <row r="263" spans="2:9">
      <c r="C263" t="s">
        <v>61</v>
      </c>
      <c r="D263" s="2">
        <v>1.6899999999999998E-2</v>
      </c>
      <c r="E263" s="2">
        <v>1.6799999999999999E-2</v>
      </c>
      <c r="F263" s="3">
        <v>193427242.88999996</v>
      </c>
      <c r="G263" s="3">
        <v>268706.11</v>
      </c>
      <c r="H263" s="3">
        <v>267116.13139399997</v>
      </c>
      <c r="I263" s="4">
        <f t="shared" si="21"/>
        <v>-1589.9786060000188</v>
      </c>
    </row>
    <row r="264" spans="2:9">
      <c r="C264" t="s">
        <v>62</v>
      </c>
      <c r="D264" s="2">
        <v>1.41E-2</v>
      </c>
      <c r="E264" s="2">
        <v>1.37E-2</v>
      </c>
      <c r="F264" s="3">
        <v>100441176.16999999</v>
      </c>
      <c r="G264" s="3">
        <v>117255.18000000001</v>
      </c>
      <c r="H264" s="3">
        <v>113928.81280374998</v>
      </c>
      <c r="I264" s="4">
        <f t="shared" si="21"/>
        <v>-3326.367196250023</v>
      </c>
    </row>
    <row r="265" spans="2:9">
      <c r="C265" t="s">
        <v>63</v>
      </c>
      <c r="D265" s="2">
        <v>1.09E-2</v>
      </c>
      <c r="E265" s="2">
        <v>1.2800000000000001E-2</v>
      </c>
      <c r="F265" s="3">
        <v>3820522.3500000006</v>
      </c>
      <c r="G265" s="3">
        <v>3460.5400000000004</v>
      </c>
      <c r="H265" s="3">
        <v>4063.7710933333337</v>
      </c>
      <c r="I265" s="4">
        <f t="shared" si="21"/>
        <v>603.23109333333332</v>
      </c>
    </row>
    <row r="266" spans="2:9">
      <c r="B266" s="17" t="s">
        <v>37</v>
      </c>
      <c r="C266" s="17"/>
      <c r="D266" s="18"/>
      <c r="E266" s="18"/>
      <c r="F266" s="7">
        <f>SUM(F257:F265)</f>
        <v>585686412.32999992</v>
      </c>
      <c r="G266" s="7">
        <f t="shared" ref="G266:I266" si="22">SUM(G257:G265)</f>
        <v>679304.59000000008</v>
      </c>
      <c r="H266" s="7">
        <f t="shared" si="22"/>
        <v>709712.44601824996</v>
      </c>
      <c r="I266" s="7">
        <f t="shared" si="22"/>
        <v>30407.856018249968</v>
      </c>
    </row>
    <row r="267" spans="2:9">
      <c r="B267" t="s">
        <v>38</v>
      </c>
      <c r="C267" t="s">
        <v>56</v>
      </c>
      <c r="D267" s="2">
        <v>0</v>
      </c>
      <c r="E267" s="2">
        <v>0</v>
      </c>
      <c r="F267" s="3">
        <v>2561977.71</v>
      </c>
      <c r="G267" s="3">
        <v>0</v>
      </c>
      <c r="H267" s="3">
        <v>0</v>
      </c>
      <c r="I267" s="4">
        <f t="shared" ref="I267:I275" si="23">+H267-G267</f>
        <v>0</v>
      </c>
    </row>
    <row r="268" spans="2:9">
      <c r="C268" t="s">
        <v>56</v>
      </c>
      <c r="D268" s="2">
        <v>0.01</v>
      </c>
      <c r="E268" s="2">
        <v>1.0200000000000001E-2</v>
      </c>
      <c r="F268" s="3">
        <v>22141188.379999999</v>
      </c>
      <c r="G268" s="3">
        <v>18450.989999999998</v>
      </c>
      <c r="H268" s="3">
        <v>18820.010123</v>
      </c>
      <c r="I268" s="4">
        <f t="shared" si="23"/>
        <v>369.02012300000206</v>
      </c>
    </row>
    <row r="269" spans="2:9">
      <c r="C269" t="s">
        <v>57</v>
      </c>
      <c r="D269" s="2">
        <v>0.04</v>
      </c>
      <c r="E269" s="2">
        <v>3.7900000000000003E-2</v>
      </c>
      <c r="F269" s="3">
        <v>16848114.620000001</v>
      </c>
      <c r="G269" s="3">
        <v>56160.38</v>
      </c>
      <c r="H269" s="3">
        <v>53211.962008166673</v>
      </c>
      <c r="I269" s="4">
        <f t="shared" si="23"/>
        <v>-2948.4179918333248</v>
      </c>
    </row>
    <row r="270" spans="2:9">
      <c r="C270" t="s">
        <v>58</v>
      </c>
      <c r="D270" s="2">
        <v>1.2999999999999999E-2</v>
      </c>
      <c r="E270" s="2">
        <v>1.1599999999999999E-2</v>
      </c>
      <c r="F270" s="3">
        <v>13824170.18</v>
      </c>
      <c r="G270" s="3">
        <v>14976.180000000002</v>
      </c>
      <c r="H270" s="3">
        <v>13363.364507333334</v>
      </c>
      <c r="I270" s="4">
        <f t="shared" si="23"/>
        <v>-1612.8154926666684</v>
      </c>
    </row>
    <row r="271" spans="2:9">
      <c r="C271" t="s">
        <v>59</v>
      </c>
      <c r="D271" s="2">
        <v>0.01</v>
      </c>
      <c r="E271" s="2">
        <v>1.24E-2</v>
      </c>
      <c r="F271" s="3">
        <v>205322141.14000002</v>
      </c>
      <c r="G271" s="3">
        <v>171101.79</v>
      </c>
      <c r="H271" s="3">
        <v>212166.21251133338</v>
      </c>
      <c r="I271" s="4">
        <f t="shared" si="23"/>
        <v>41064.422511333367</v>
      </c>
    </row>
    <row r="272" spans="2:9">
      <c r="C272" t="s">
        <v>60</v>
      </c>
      <c r="D272" s="2">
        <v>1.2699999999999999E-2</v>
      </c>
      <c r="E272" s="2">
        <v>1.1900000000000001E-2</v>
      </c>
      <c r="F272" s="3">
        <v>28373233.890000001</v>
      </c>
      <c r="G272" s="3">
        <v>30028.360000000004</v>
      </c>
      <c r="H272" s="3">
        <v>28136.790274250001</v>
      </c>
      <c r="I272" s="4">
        <f t="shared" si="23"/>
        <v>-1891.5697257500033</v>
      </c>
    </row>
    <row r="273" spans="2:9">
      <c r="C273" t="s">
        <v>61</v>
      </c>
      <c r="D273" s="2">
        <v>1.6899999999999998E-2</v>
      </c>
      <c r="E273" s="2">
        <v>1.6799999999999999E-2</v>
      </c>
      <c r="F273" s="3">
        <v>193396822.03999996</v>
      </c>
      <c r="G273" s="3">
        <v>268663.25000000006</v>
      </c>
      <c r="H273" s="3">
        <v>267073.542204</v>
      </c>
      <c r="I273" s="4">
        <f t="shared" si="23"/>
        <v>-1589.7077960000606</v>
      </c>
    </row>
    <row r="274" spans="2:9">
      <c r="C274" t="s">
        <v>62</v>
      </c>
      <c r="D274" s="2">
        <v>1.41E-2</v>
      </c>
      <c r="E274" s="2">
        <v>1.37E-2</v>
      </c>
      <c r="F274" s="3">
        <v>100358596</v>
      </c>
      <c r="G274" s="3">
        <v>117158.14999999998</v>
      </c>
      <c r="H274" s="3">
        <v>113834.53377633332</v>
      </c>
      <c r="I274" s="4">
        <f t="shared" si="23"/>
        <v>-3323.6162236666569</v>
      </c>
    </row>
    <row r="275" spans="2:9">
      <c r="C275" t="s">
        <v>63</v>
      </c>
      <c r="D275" s="2">
        <v>1.09E-2</v>
      </c>
      <c r="E275" s="2">
        <v>1.2800000000000001E-2</v>
      </c>
      <c r="F275" s="3">
        <v>3820522.3500000006</v>
      </c>
      <c r="G275" s="3">
        <v>3460.5400000000004</v>
      </c>
      <c r="H275" s="3">
        <v>4063.7710933333337</v>
      </c>
      <c r="I275" s="4">
        <f t="shared" si="23"/>
        <v>603.23109333333332</v>
      </c>
    </row>
    <row r="276" spans="2:9">
      <c r="B276" s="17" t="s">
        <v>39</v>
      </c>
      <c r="C276" s="17"/>
      <c r="D276" s="18"/>
      <c r="E276" s="18"/>
      <c r="F276" s="7">
        <f>SUM(F267:F275)</f>
        <v>586646766.31000006</v>
      </c>
      <c r="G276" s="7">
        <f t="shared" ref="G276:I276" si="24">SUM(G267:G275)</f>
        <v>679999.64000000013</v>
      </c>
      <c r="H276" s="7">
        <f t="shared" si="24"/>
        <v>710670.18649774999</v>
      </c>
      <c r="I276" s="7">
        <f t="shared" si="24"/>
        <v>30670.546497749991</v>
      </c>
    </row>
    <row r="277" spans="2:9">
      <c r="B277" t="s">
        <v>40</v>
      </c>
      <c r="C277" t="s">
        <v>56</v>
      </c>
      <c r="D277" s="2">
        <v>0</v>
      </c>
      <c r="E277" s="2">
        <v>0</v>
      </c>
      <c r="F277" s="3">
        <v>2561977.71</v>
      </c>
      <c r="G277" s="3">
        <v>0</v>
      </c>
      <c r="H277" s="3">
        <v>0</v>
      </c>
      <c r="I277" s="4">
        <f t="shared" ref="I277:I285" si="25">+H277-G277</f>
        <v>0</v>
      </c>
    </row>
    <row r="278" spans="2:9">
      <c r="C278" t="s">
        <v>56</v>
      </c>
      <c r="D278" s="2">
        <v>0.01</v>
      </c>
      <c r="E278" s="2">
        <v>1.0200000000000001E-2</v>
      </c>
      <c r="F278" s="3">
        <v>22141839.649999999</v>
      </c>
      <c r="G278" s="3">
        <v>18451.54</v>
      </c>
      <c r="H278" s="3">
        <v>18820.563702500003</v>
      </c>
      <c r="I278" s="4">
        <f t="shared" si="25"/>
        <v>369.0237025000024</v>
      </c>
    </row>
    <row r="279" spans="2:9">
      <c r="C279" t="s">
        <v>57</v>
      </c>
      <c r="D279" s="2">
        <v>0.04</v>
      </c>
      <c r="E279" s="2">
        <v>3.7900000000000003E-2</v>
      </c>
      <c r="F279" s="3">
        <v>16848114.620000001</v>
      </c>
      <c r="G279" s="3">
        <v>56160.38</v>
      </c>
      <c r="H279" s="3">
        <v>53211.962008166673</v>
      </c>
      <c r="I279" s="4">
        <f t="shared" si="25"/>
        <v>-2948.4179918333248</v>
      </c>
    </row>
    <row r="280" spans="2:9">
      <c r="C280" t="s">
        <v>58</v>
      </c>
      <c r="D280" s="2">
        <v>1.2999999999999999E-2</v>
      </c>
      <c r="E280" s="2">
        <v>1.1599999999999999E-2</v>
      </c>
      <c r="F280" s="3">
        <v>13834971.49</v>
      </c>
      <c r="G280" s="3">
        <v>14987.880000000003</v>
      </c>
      <c r="H280" s="3">
        <v>13373.805773666669</v>
      </c>
      <c r="I280" s="4">
        <f t="shared" si="25"/>
        <v>-1614.0742263333341</v>
      </c>
    </row>
    <row r="281" spans="2:9">
      <c r="C281" t="s">
        <v>59</v>
      </c>
      <c r="D281" s="2">
        <v>0.01</v>
      </c>
      <c r="E281" s="2">
        <v>1.24E-2</v>
      </c>
      <c r="F281" s="3">
        <v>206079710.09</v>
      </c>
      <c r="G281" s="3">
        <v>171733.09</v>
      </c>
      <c r="H281" s="3">
        <v>212949.03375966669</v>
      </c>
      <c r="I281" s="4">
        <f t="shared" si="25"/>
        <v>41215.943759666698</v>
      </c>
    </row>
    <row r="282" spans="2:9">
      <c r="C282" t="s">
        <v>60</v>
      </c>
      <c r="D282" s="2">
        <v>1.2699999999999999E-2</v>
      </c>
      <c r="E282" s="2">
        <v>1.1900000000000001E-2</v>
      </c>
      <c r="F282" s="3">
        <v>28373233.890000001</v>
      </c>
      <c r="G282" s="3">
        <v>30028.360000000004</v>
      </c>
      <c r="H282" s="3">
        <v>28136.790274250001</v>
      </c>
      <c r="I282" s="4">
        <f t="shared" si="25"/>
        <v>-1891.5697257500033</v>
      </c>
    </row>
    <row r="283" spans="2:9">
      <c r="C283" t="s">
        <v>61</v>
      </c>
      <c r="D283" s="2">
        <v>1.6899999999999998E-2</v>
      </c>
      <c r="E283" s="2">
        <v>1.6799999999999999E-2</v>
      </c>
      <c r="F283" s="3">
        <v>193515667.85999995</v>
      </c>
      <c r="G283" s="3">
        <v>268830.63000000006</v>
      </c>
      <c r="H283" s="3">
        <v>267239.92635199998</v>
      </c>
      <c r="I283" s="4">
        <f t="shared" si="25"/>
        <v>-1590.7036480000825</v>
      </c>
    </row>
    <row r="284" spans="2:9">
      <c r="C284" t="s">
        <v>62</v>
      </c>
      <c r="D284" s="2">
        <v>1.41E-2</v>
      </c>
      <c r="E284" s="2">
        <v>1.37E-2</v>
      </c>
      <c r="F284" s="3">
        <v>100360859.75999999</v>
      </c>
      <c r="G284" s="3">
        <v>117160.80999999998</v>
      </c>
      <c r="H284" s="3">
        <v>113837.11823566665</v>
      </c>
      <c r="I284" s="4">
        <f t="shared" si="25"/>
        <v>-3323.691764333329</v>
      </c>
    </row>
    <row r="285" spans="2:9">
      <c r="C285" t="s">
        <v>63</v>
      </c>
      <c r="D285" s="2">
        <v>1.09E-2</v>
      </c>
      <c r="E285" s="2">
        <v>1.2800000000000001E-2</v>
      </c>
      <c r="F285" s="3">
        <v>3820522.3500000006</v>
      </c>
      <c r="G285" s="3">
        <v>3460.5400000000004</v>
      </c>
      <c r="H285" s="3">
        <v>4063.7710933333337</v>
      </c>
      <c r="I285" s="4">
        <f t="shared" si="25"/>
        <v>603.23109333333332</v>
      </c>
    </row>
    <row r="286" spans="2:9">
      <c r="B286" s="17" t="s">
        <v>41</v>
      </c>
      <c r="C286" s="17"/>
      <c r="D286" s="18"/>
      <c r="E286" s="18"/>
      <c r="F286" s="7">
        <f>SUM(F277:F285)</f>
        <v>587536897.41999996</v>
      </c>
      <c r="G286" s="7">
        <f t="shared" ref="G286:I286" si="26">SUM(G277:G285)</f>
        <v>680813.2300000001</v>
      </c>
      <c r="H286" s="7">
        <f t="shared" si="26"/>
        <v>711632.97119925008</v>
      </c>
      <c r="I286" s="7">
        <f t="shared" si="26"/>
        <v>30819.741199249966</v>
      </c>
    </row>
    <row r="287" spans="2:9">
      <c r="B287" t="s">
        <v>42</v>
      </c>
      <c r="C287" t="s">
        <v>56</v>
      </c>
      <c r="D287" s="2">
        <v>0</v>
      </c>
      <c r="E287" s="2">
        <v>0</v>
      </c>
      <c r="F287" s="3">
        <v>2561977.71</v>
      </c>
      <c r="G287" s="3">
        <v>0</v>
      </c>
      <c r="H287" s="3">
        <v>0</v>
      </c>
      <c r="I287" s="4">
        <f t="shared" ref="I287:I295" si="27">+H287-G287</f>
        <v>0</v>
      </c>
    </row>
    <row r="288" spans="2:9">
      <c r="C288" t="s">
        <v>56</v>
      </c>
      <c r="D288" s="2">
        <v>0.01</v>
      </c>
      <c r="E288" s="2">
        <v>1.0200000000000001E-2</v>
      </c>
      <c r="F288" s="3">
        <v>22145994.530000001</v>
      </c>
      <c r="G288" s="3">
        <v>18455</v>
      </c>
      <c r="H288" s="3">
        <v>18824.095350500003</v>
      </c>
      <c r="I288" s="4">
        <f t="shared" si="27"/>
        <v>369.09535050000341</v>
      </c>
    </row>
    <row r="289" spans="2:9">
      <c r="C289" t="s">
        <v>57</v>
      </c>
      <c r="D289" s="2">
        <v>0.04</v>
      </c>
      <c r="E289" s="2">
        <v>3.7900000000000003E-2</v>
      </c>
      <c r="F289" s="3">
        <v>16848114.620000001</v>
      </c>
      <c r="G289" s="3">
        <v>56160.38</v>
      </c>
      <c r="H289" s="3">
        <v>53211.962008166673</v>
      </c>
      <c r="I289" s="4">
        <f t="shared" si="27"/>
        <v>-2948.4179918333248</v>
      </c>
    </row>
    <row r="290" spans="2:9">
      <c r="C290" t="s">
        <v>58</v>
      </c>
      <c r="D290" s="2">
        <v>1.2999999999999999E-2</v>
      </c>
      <c r="E290" s="2">
        <v>1.1599999999999999E-2</v>
      </c>
      <c r="F290" s="3">
        <v>13838359.01</v>
      </c>
      <c r="G290" s="3">
        <v>14991.550000000001</v>
      </c>
      <c r="H290" s="3">
        <v>13377.080376333333</v>
      </c>
      <c r="I290" s="4">
        <f t="shared" si="27"/>
        <v>-1614.4696236666678</v>
      </c>
    </row>
    <row r="291" spans="2:9">
      <c r="C291" t="s">
        <v>59</v>
      </c>
      <c r="D291" s="2">
        <v>0.01</v>
      </c>
      <c r="E291" s="2">
        <v>1.24E-2</v>
      </c>
      <c r="F291" s="3">
        <v>208209598.08000001</v>
      </c>
      <c r="G291" s="3">
        <v>173508.00000000003</v>
      </c>
      <c r="H291" s="3">
        <v>215149.91801600001</v>
      </c>
      <c r="I291" s="4">
        <f t="shared" si="27"/>
        <v>41641.918015999981</v>
      </c>
    </row>
    <row r="292" spans="2:9">
      <c r="C292" t="s">
        <v>60</v>
      </c>
      <c r="D292" s="2">
        <v>1.2699999999999999E-2</v>
      </c>
      <c r="E292" s="2">
        <v>1.1900000000000001E-2</v>
      </c>
      <c r="F292" s="3">
        <v>28373233.890000001</v>
      </c>
      <c r="G292" s="3">
        <v>30028.360000000004</v>
      </c>
      <c r="H292" s="3">
        <v>28136.790274250001</v>
      </c>
      <c r="I292" s="4">
        <f t="shared" si="27"/>
        <v>-1891.5697257500033</v>
      </c>
    </row>
    <row r="293" spans="2:9">
      <c r="C293" t="s">
        <v>61</v>
      </c>
      <c r="D293" s="2">
        <v>1.6899999999999998E-2</v>
      </c>
      <c r="E293" s="2">
        <v>1.6799999999999999E-2</v>
      </c>
      <c r="F293" s="3">
        <v>194019483.73999995</v>
      </c>
      <c r="G293" s="3">
        <v>269540.17000000004</v>
      </c>
      <c r="H293" s="3">
        <v>267945.268584</v>
      </c>
      <c r="I293" s="4">
        <f t="shared" si="27"/>
        <v>-1594.901416000037</v>
      </c>
    </row>
    <row r="294" spans="2:9">
      <c r="C294" t="s">
        <v>62</v>
      </c>
      <c r="D294" s="2">
        <v>1.41E-2</v>
      </c>
      <c r="E294" s="2">
        <v>1.37E-2</v>
      </c>
      <c r="F294" s="3">
        <v>100181346.19</v>
      </c>
      <c r="G294" s="3">
        <v>116949.87999999999</v>
      </c>
      <c r="H294" s="3">
        <v>113632.17357658331</v>
      </c>
      <c r="I294" s="4">
        <f t="shared" si="27"/>
        <v>-3317.7064234166755</v>
      </c>
    </row>
    <row r="295" spans="2:9">
      <c r="C295" t="s">
        <v>63</v>
      </c>
      <c r="D295" s="2">
        <v>1.09E-2</v>
      </c>
      <c r="E295" s="2">
        <v>1.2800000000000001E-2</v>
      </c>
      <c r="F295" s="3">
        <v>3820522.3500000006</v>
      </c>
      <c r="G295" s="3">
        <v>3460.5400000000004</v>
      </c>
      <c r="H295" s="3">
        <v>4063.7710933333337</v>
      </c>
      <c r="I295" s="4">
        <f t="shared" si="27"/>
        <v>603.23109333333332</v>
      </c>
    </row>
    <row r="296" spans="2:9">
      <c r="B296" s="17" t="s">
        <v>43</v>
      </c>
      <c r="C296" s="17"/>
      <c r="D296" s="18"/>
      <c r="E296" s="18"/>
      <c r="F296" s="7">
        <f>SUM(F287:F295)</f>
        <v>589998630.12</v>
      </c>
      <c r="G296" s="7">
        <f t="shared" ref="G296:I296" si="28">SUM(G287:G295)</f>
        <v>683093.88000000012</v>
      </c>
      <c r="H296" s="7">
        <f t="shared" si="28"/>
        <v>714341.05927916674</v>
      </c>
      <c r="I296" s="7">
        <f t="shared" si="28"/>
        <v>31247.179279166605</v>
      </c>
    </row>
    <row r="297" spans="2:9">
      <c r="B297" t="s">
        <v>44</v>
      </c>
      <c r="C297" t="s">
        <v>56</v>
      </c>
      <c r="D297" s="2">
        <v>0</v>
      </c>
      <c r="E297" s="2">
        <v>0</v>
      </c>
      <c r="F297" s="3">
        <v>2561977.71</v>
      </c>
      <c r="G297" s="3">
        <v>0</v>
      </c>
      <c r="H297" s="3">
        <v>0</v>
      </c>
      <c r="I297" s="4">
        <f t="shared" ref="I297:I305" si="29">+H297-G297</f>
        <v>0</v>
      </c>
    </row>
    <row r="298" spans="2:9">
      <c r="C298" t="s">
        <v>56</v>
      </c>
      <c r="D298" s="2">
        <v>0.01</v>
      </c>
      <c r="E298" s="2">
        <v>1.0200000000000001E-2</v>
      </c>
      <c r="F298" s="3">
        <v>22145994.530000001</v>
      </c>
      <c r="G298" s="3">
        <v>18455</v>
      </c>
      <c r="H298" s="3">
        <v>18824.095350500003</v>
      </c>
      <c r="I298" s="4">
        <f t="shared" si="29"/>
        <v>369.09535050000341</v>
      </c>
    </row>
    <row r="299" spans="2:9">
      <c r="C299" t="s">
        <v>57</v>
      </c>
      <c r="D299" s="2">
        <v>0.04</v>
      </c>
      <c r="E299" s="2">
        <v>3.7900000000000003E-2</v>
      </c>
      <c r="F299" s="3">
        <v>16848114.620000001</v>
      </c>
      <c r="G299" s="3">
        <v>56160.38</v>
      </c>
      <c r="H299" s="3">
        <v>53211.962008166673</v>
      </c>
      <c r="I299" s="4">
        <f t="shared" si="29"/>
        <v>-2948.4179918333248</v>
      </c>
    </row>
    <row r="300" spans="2:9">
      <c r="C300" t="s">
        <v>58</v>
      </c>
      <c r="D300" s="2">
        <v>1.2999999999999999E-2</v>
      </c>
      <c r="E300" s="2">
        <v>1.1599999999999999E-2</v>
      </c>
      <c r="F300" s="3">
        <v>14228735.16</v>
      </c>
      <c r="G300" s="3">
        <v>15414.460000000001</v>
      </c>
      <c r="H300" s="3">
        <v>13754.443988000001</v>
      </c>
      <c r="I300" s="4">
        <f t="shared" si="29"/>
        <v>-1660.016012</v>
      </c>
    </row>
    <row r="301" spans="2:9">
      <c r="C301" t="s">
        <v>59</v>
      </c>
      <c r="D301" s="2">
        <v>0.01</v>
      </c>
      <c r="E301" s="2">
        <v>1.24E-2</v>
      </c>
      <c r="F301" s="3">
        <v>210177439.75</v>
      </c>
      <c r="G301" s="3">
        <v>175147.86000000002</v>
      </c>
      <c r="H301" s="3">
        <v>217183.35440833337</v>
      </c>
      <c r="I301" s="4">
        <f t="shared" si="29"/>
        <v>42035.494408333354</v>
      </c>
    </row>
    <row r="302" spans="2:9">
      <c r="C302" t="s">
        <v>60</v>
      </c>
      <c r="D302" s="2">
        <v>1.2699999999999999E-2</v>
      </c>
      <c r="E302" s="2">
        <v>1.1900000000000001E-2</v>
      </c>
      <c r="F302" s="3">
        <v>28373233.890000001</v>
      </c>
      <c r="G302" s="3">
        <v>30028.360000000004</v>
      </c>
      <c r="H302" s="3">
        <v>28136.790274250001</v>
      </c>
      <c r="I302" s="4">
        <f t="shared" si="29"/>
        <v>-1891.5697257500033</v>
      </c>
    </row>
    <row r="303" spans="2:9">
      <c r="C303" t="s">
        <v>61</v>
      </c>
      <c r="D303" s="2">
        <v>1.6899999999999998E-2</v>
      </c>
      <c r="E303" s="2">
        <v>1.6799999999999999E-2</v>
      </c>
      <c r="F303" s="3">
        <v>192449483.46999994</v>
      </c>
      <c r="G303" s="3">
        <v>267329.09000000003</v>
      </c>
      <c r="H303" s="3">
        <v>265747.26820599998</v>
      </c>
      <c r="I303" s="4">
        <f t="shared" si="29"/>
        <v>-1581.8217940000468</v>
      </c>
    </row>
    <row r="304" spans="2:9">
      <c r="C304" t="s">
        <v>62</v>
      </c>
      <c r="D304" s="2">
        <v>1.41E-2</v>
      </c>
      <c r="E304" s="2">
        <v>1.37E-2</v>
      </c>
      <c r="F304" s="3">
        <v>100413877.23999999</v>
      </c>
      <c r="G304" s="3">
        <v>117223.09999999999</v>
      </c>
      <c r="H304" s="3">
        <v>113897.64652533332</v>
      </c>
      <c r="I304" s="4">
        <f t="shared" si="29"/>
        <v>-3325.4534746666759</v>
      </c>
    </row>
    <row r="305" spans="2:9">
      <c r="B305" t="s">
        <v>44</v>
      </c>
      <c r="C305" t="s">
        <v>63</v>
      </c>
      <c r="D305" s="2">
        <v>1.09E-2</v>
      </c>
      <c r="E305" s="2">
        <v>1.2800000000000001E-2</v>
      </c>
      <c r="F305" s="3">
        <v>3820522.3500000006</v>
      </c>
      <c r="G305" s="3">
        <v>3460.5400000000004</v>
      </c>
      <c r="H305" s="3">
        <v>4063.7710933333337</v>
      </c>
      <c r="I305" s="4">
        <f t="shared" si="29"/>
        <v>603.23109333333332</v>
      </c>
    </row>
    <row r="306" spans="2:9">
      <c r="B306" s="17" t="s">
        <v>45</v>
      </c>
      <c r="C306" s="17"/>
      <c r="D306" s="18"/>
      <c r="E306" s="18"/>
      <c r="F306" s="7">
        <f>SUM(F297:F305)</f>
        <v>591019378.71999991</v>
      </c>
      <c r="G306" s="7">
        <f t="shared" ref="G306:I306" si="30">SUM(G297:G305)</f>
        <v>683218.79</v>
      </c>
      <c r="H306" s="7">
        <f t="shared" si="30"/>
        <v>714819.33185391664</v>
      </c>
      <c r="I306" s="7">
        <f t="shared" si="30"/>
        <v>31600.541853916639</v>
      </c>
    </row>
    <row r="307" spans="2:9">
      <c r="B307" t="s">
        <v>46</v>
      </c>
      <c r="C307" t="s">
        <v>56</v>
      </c>
      <c r="D307" s="2">
        <v>0</v>
      </c>
      <c r="E307" s="2">
        <v>0</v>
      </c>
      <c r="F307" s="3">
        <v>2527372.02</v>
      </c>
      <c r="G307" s="3">
        <v>0</v>
      </c>
      <c r="H307" s="3">
        <v>0</v>
      </c>
      <c r="I307" s="4">
        <f t="shared" ref="I307:I315" si="31">+H307-G307</f>
        <v>0</v>
      </c>
    </row>
    <row r="308" spans="2:9">
      <c r="C308" t="s">
        <v>56</v>
      </c>
      <c r="D308" s="2">
        <v>1.019606E-2</v>
      </c>
      <c r="E308" s="2">
        <v>1.0200000000000001E-2</v>
      </c>
      <c r="F308" s="3">
        <v>22766298.82</v>
      </c>
      <c r="G308" s="3">
        <v>22957.05</v>
      </c>
      <c r="H308" s="3">
        <v>19351.353997000002</v>
      </c>
      <c r="I308" s="4">
        <f t="shared" si="31"/>
        <v>-3605.6960029999973</v>
      </c>
    </row>
    <row r="309" spans="2:9">
      <c r="C309" t="s">
        <v>57</v>
      </c>
      <c r="D309" s="2">
        <v>3.8330589999999998E-2</v>
      </c>
      <c r="E309" s="2">
        <v>3.7900000000000003E-2</v>
      </c>
      <c r="F309" s="3">
        <v>16848114.620000001</v>
      </c>
      <c r="G309" s="3">
        <v>30394.45</v>
      </c>
      <c r="H309" s="3">
        <v>53211.962008166673</v>
      </c>
      <c r="I309" s="4">
        <f t="shared" si="31"/>
        <v>22817.512008166672</v>
      </c>
    </row>
    <row r="310" spans="2:9">
      <c r="C310" t="s">
        <v>58</v>
      </c>
      <c r="D310" s="2">
        <v>1.162233E-2</v>
      </c>
      <c r="E310" s="2">
        <v>1.1599999999999999E-2</v>
      </c>
      <c r="F310" s="3">
        <v>14229018.030000001</v>
      </c>
      <c r="G310" s="3">
        <v>-1345.5799999999986</v>
      </c>
      <c r="H310" s="3">
        <v>13754.717429000002</v>
      </c>
      <c r="I310" s="4">
        <f t="shared" si="31"/>
        <v>15100.297429</v>
      </c>
    </row>
    <row r="311" spans="2:9">
      <c r="C311" t="s">
        <v>59</v>
      </c>
      <c r="D311" s="2">
        <v>1.493153E-2</v>
      </c>
      <c r="E311" s="2">
        <v>1.24E-2</v>
      </c>
      <c r="F311" s="3">
        <v>210804427.35000002</v>
      </c>
      <c r="G311" s="3">
        <v>1097476.96</v>
      </c>
      <c r="H311" s="3">
        <v>217831.24159500006</v>
      </c>
      <c r="I311" s="4">
        <f t="shared" si="31"/>
        <v>-879645.71840499993</v>
      </c>
    </row>
    <row r="312" spans="2:9">
      <c r="C312" t="s">
        <v>60</v>
      </c>
      <c r="D312" s="2">
        <v>1.1913139999999999E-2</v>
      </c>
      <c r="E312" s="2">
        <v>1.1900000000000001E-2</v>
      </c>
      <c r="F312" s="3">
        <v>28373233.890000001</v>
      </c>
      <c r="G312" s="3">
        <v>8959.9399999999987</v>
      </c>
      <c r="H312" s="3">
        <v>28136.790274250001</v>
      </c>
      <c r="I312" s="4">
        <f t="shared" si="31"/>
        <v>19176.850274250002</v>
      </c>
    </row>
    <row r="313" spans="2:9">
      <c r="C313" t="s">
        <v>61</v>
      </c>
      <c r="D313" s="2">
        <v>1.9080300000000001E-2</v>
      </c>
      <c r="E313" s="2">
        <v>1.6799999999999999E-2</v>
      </c>
      <c r="F313" s="3">
        <v>199695739.92999995</v>
      </c>
      <c r="G313" s="3">
        <v>658672.61</v>
      </c>
      <c r="H313" s="3">
        <v>275892.02724999998</v>
      </c>
      <c r="I313" s="4">
        <f t="shared" si="31"/>
        <v>-382780.58275</v>
      </c>
    </row>
    <row r="314" spans="2:9">
      <c r="C314" t="s">
        <v>62</v>
      </c>
      <c r="D314" s="2">
        <v>1.606716E-2</v>
      </c>
      <c r="E314" s="2">
        <v>1.37E-2</v>
      </c>
      <c r="F314" s="3">
        <v>93941844.840000004</v>
      </c>
      <c r="G314" s="3">
        <v>287418.36</v>
      </c>
      <c r="H314" s="3">
        <v>106508.74286866665</v>
      </c>
      <c r="I314" s="4">
        <f t="shared" si="31"/>
        <v>-180909.61713133333</v>
      </c>
    </row>
    <row r="315" spans="2:9">
      <c r="C315" t="s">
        <v>63</v>
      </c>
      <c r="D315" s="2">
        <v>1.276979E-2</v>
      </c>
      <c r="E315" s="2">
        <v>1.2800000000000001E-2</v>
      </c>
      <c r="F315" s="3">
        <v>3820522.3500000006</v>
      </c>
      <c r="G315" s="3">
        <v>9988.34</v>
      </c>
      <c r="H315" s="3">
        <v>4063.7710933333337</v>
      </c>
      <c r="I315" s="4">
        <f t="shared" si="31"/>
        <v>-5924.5689066666664</v>
      </c>
    </row>
    <row r="316" spans="2:9">
      <c r="B316" s="17" t="s">
        <v>47</v>
      </c>
      <c r="C316" s="17"/>
      <c r="D316" s="18"/>
      <c r="E316" s="18"/>
      <c r="F316" s="7">
        <f>SUM(F307:F315)</f>
        <v>593006571.85000002</v>
      </c>
      <c r="G316" s="7">
        <f t="shared" ref="G316:I316" si="32">SUM(G307:G315)</f>
        <v>2114522.1299999994</v>
      </c>
      <c r="H316" s="7">
        <f t="shared" si="32"/>
        <v>718750.60651541676</v>
      </c>
      <c r="I316" s="7">
        <f t="shared" si="32"/>
        <v>-1395771.5234845832</v>
      </c>
    </row>
    <row r="317" spans="2:9">
      <c r="B317" t="s">
        <v>48</v>
      </c>
      <c r="C317" t="s">
        <v>56</v>
      </c>
      <c r="D317" s="2">
        <v>0</v>
      </c>
      <c r="E317" s="2">
        <v>0</v>
      </c>
      <c r="F317" s="3">
        <v>2527372.02</v>
      </c>
      <c r="G317" s="3">
        <v>0</v>
      </c>
      <c r="H317" s="3">
        <v>0</v>
      </c>
      <c r="I317" s="4">
        <f t="shared" ref="I317:I325" si="33">+H317-G317</f>
        <v>0</v>
      </c>
    </row>
    <row r="318" spans="2:9">
      <c r="C318" t="s">
        <v>56</v>
      </c>
      <c r="D318" s="2">
        <v>1.019606E-2</v>
      </c>
      <c r="E318" s="2">
        <v>1.0200000000000001E-2</v>
      </c>
      <c r="F318" s="3">
        <v>22787063.780000001</v>
      </c>
      <c r="G318" s="3">
        <v>19361.52</v>
      </c>
      <c r="H318" s="3">
        <v>19369.004213</v>
      </c>
      <c r="I318" s="4">
        <f t="shared" si="33"/>
        <v>7.4842129999997269</v>
      </c>
    </row>
    <row r="319" spans="2:9">
      <c r="C319" t="s">
        <v>57</v>
      </c>
      <c r="D319" s="2">
        <v>3.8330589999999998E-2</v>
      </c>
      <c r="E319" s="2">
        <v>3.7900000000000003E-2</v>
      </c>
      <c r="F319" s="3">
        <v>16848114.620000001</v>
      </c>
      <c r="G319" s="3">
        <v>53816.51</v>
      </c>
      <c r="H319" s="3">
        <v>53211.962008166673</v>
      </c>
      <c r="I319" s="4">
        <f t="shared" si="33"/>
        <v>-604.54799183332943</v>
      </c>
    </row>
    <row r="320" spans="2:9">
      <c r="C320" t="s">
        <v>58</v>
      </c>
      <c r="D320" s="2">
        <v>1.162233E-2</v>
      </c>
      <c r="E320" s="2">
        <v>1.1599999999999999E-2</v>
      </c>
      <c r="F320" s="3">
        <v>14229018.030000001</v>
      </c>
      <c r="G320" s="3">
        <v>13781.210000000001</v>
      </c>
      <c r="H320" s="3">
        <v>13754.717429000002</v>
      </c>
      <c r="I320" s="4">
        <f t="shared" si="33"/>
        <v>-26.492570999998861</v>
      </c>
    </row>
    <row r="321" spans="2:9">
      <c r="C321" t="s">
        <v>59</v>
      </c>
      <c r="D321" s="2">
        <v>1.493153E-2</v>
      </c>
      <c r="E321" s="2">
        <v>1.24E-2</v>
      </c>
      <c r="F321" s="3">
        <v>212059586.26000002</v>
      </c>
      <c r="G321" s="3">
        <v>263864.52</v>
      </c>
      <c r="H321" s="3">
        <v>219128.23913533337</v>
      </c>
      <c r="I321" s="4">
        <f t="shared" si="33"/>
        <v>-44736.280864666653</v>
      </c>
    </row>
    <row r="322" spans="2:9">
      <c r="C322" t="s">
        <v>60</v>
      </c>
      <c r="D322" s="2">
        <v>1.1913139999999999E-2</v>
      </c>
      <c r="E322" s="2">
        <v>1.1900000000000001E-2</v>
      </c>
      <c r="F322" s="3">
        <v>28373233.890000001</v>
      </c>
      <c r="G322" s="3">
        <v>28167.839999999997</v>
      </c>
      <c r="H322" s="3">
        <v>28136.790274250001</v>
      </c>
      <c r="I322" s="4">
        <f t="shared" si="33"/>
        <v>-31.049725749995559</v>
      </c>
    </row>
    <row r="323" spans="2:9">
      <c r="C323" t="s">
        <v>61</v>
      </c>
      <c r="D323" s="2">
        <v>1.9080300000000001E-2</v>
      </c>
      <c r="E323" s="2">
        <v>1.6799999999999999E-2</v>
      </c>
      <c r="F323" s="3">
        <v>199697398.73999995</v>
      </c>
      <c r="G323" s="3">
        <v>313342.08000000002</v>
      </c>
      <c r="H323" s="3">
        <v>275894.34958399995</v>
      </c>
      <c r="I323" s="4">
        <f t="shared" si="33"/>
        <v>-37447.730416000064</v>
      </c>
    </row>
    <row r="324" spans="2:9">
      <c r="C324" t="s">
        <v>62</v>
      </c>
      <c r="D324" s="2">
        <v>1.606716E-2</v>
      </c>
      <c r="E324" s="2">
        <v>1.37E-2</v>
      </c>
      <c r="F324" s="3">
        <v>93941844.840000004</v>
      </c>
      <c r="G324" s="3">
        <v>124911.90999999999</v>
      </c>
      <c r="H324" s="3">
        <v>106508.74286866665</v>
      </c>
      <c r="I324" s="4">
        <f t="shared" si="33"/>
        <v>-18403.167131333335</v>
      </c>
    </row>
    <row r="325" spans="2:9">
      <c r="C325" t="s">
        <v>63</v>
      </c>
      <c r="D325" s="2">
        <v>1.276979E-2</v>
      </c>
      <c r="E325" s="2">
        <v>1.2800000000000001E-2</v>
      </c>
      <c r="F325" s="3">
        <v>3820522.3500000006</v>
      </c>
      <c r="G325" s="3">
        <v>4054.19</v>
      </c>
      <c r="H325" s="3">
        <v>4063.7710933333337</v>
      </c>
      <c r="I325" s="4">
        <f t="shared" si="33"/>
        <v>9.5810933333336834</v>
      </c>
    </row>
    <row r="326" spans="2:9">
      <c r="B326" s="17" t="s">
        <v>49</v>
      </c>
      <c r="C326" s="17"/>
      <c r="D326" s="18"/>
      <c r="E326" s="18"/>
      <c r="F326" s="7">
        <f>SUM(F317:F325)</f>
        <v>594284154.52999997</v>
      </c>
      <c r="G326" s="7">
        <f t="shared" ref="G326:I326" si="34">SUM(G317:G325)</f>
        <v>821299.77999999991</v>
      </c>
      <c r="H326" s="7">
        <f t="shared" si="34"/>
        <v>720067.57660575002</v>
      </c>
      <c r="I326" s="7">
        <f t="shared" si="34"/>
        <v>-101232.20339425004</v>
      </c>
    </row>
    <row r="327" spans="2:9">
      <c r="B327" t="s">
        <v>50</v>
      </c>
      <c r="C327" t="s">
        <v>56</v>
      </c>
      <c r="D327" s="2">
        <v>0</v>
      </c>
      <c r="E327" s="2">
        <v>0</v>
      </c>
      <c r="F327" s="3">
        <v>2527372.02</v>
      </c>
      <c r="G327" s="3">
        <v>0</v>
      </c>
      <c r="H327" s="3">
        <v>0</v>
      </c>
      <c r="I327" s="4">
        <f t="shared" ref="I327:I335" si="35">+H327-G327</f>
        <v>0</v>
      </c>
    </row>
    <row r="328" spans="2:9">
      <c r="C328" t="s">
        <v>56</v>
      </c>
      <c r="D328" s="2">
        <v>1.019606E-2</v>
      </c>
      <c r="E328" s="2">
        <v>1.0200000000000001E-2</v>
      </c>
      <c r="F328" s="3">
        <v>22813418.039999999</v>
      </c>
      <c r="G328" s="3">
        <v>19383.91</v>
      </c>
      <c r="H328" s="3">
        <v>19391.405334000003</v>
      </c>
      <c r="I328" s="4">
        <f t="shared" si="35"/>
        <v>7.4953340000029129</v>
      </c>
    </row>
    <row r="329" spans="2:9">
      <c r="C329" t="s">
        <v>57</v>
      </c>
      <c r="D329" s="2">
        <v>3.8330589999999998E-2</v>
      </c>
      <c r="E329" s="2">
        <v>3.7900000000000003E-2</v>
      </c>
      <c r="F329" s="3">
        <v>16848114.620000001</v>
      </c>
      <c r="G329" s="3">
        <v>53816.51</v>
      </c>
      <c r="H329" s="3">
        <v>53211.962008166673</v>
      </c>
      <c r="I329" s="4">
        <f t="shared" si="35"/>
        <v>-604.54799183332943</v>
      </c>
    </row>
    <row r="330" spans="2:9">
      <c r="C330" t="s">
        <v>58</v>
      </c>
      <c r="D330" s="2">
        <v>1.162233E-2</v>
      </c>
      <c r="E330" s="2">
        <v>1.1599999999999999E-2</v>
      </c>
      <c r="F330" s="3">
        <v>14229018.030000001</v>
      </c>
      <c r="G330" s="3">
        <v>13781.210000000001</v>
      </c>
      <c r="H330" s="3">
        <v>13754.717429000002</v>
      </c>
      <c r="I330" s="4">
        <f t="shared" si="35"/>
        <v>-26.492570999998861</v>
      </c>
    </row>
    <row r="331" spans="2:9">
      <c r="C331" t="s">
        <v>59</v>
      </c>
      <c r="D331" s="2">
        <v>1.493153E-2</v>
      </c>
      <c r="E331" s="2">
        <v>1.24E-2</v>
      </c>
      <c r="F331" s="3">
        <v>212670791.39000002</v>
      </c>
      <c r="G331" s="3">
        <v>264625.04000000004</v>
      </c>
      <c r="H331" s="3">
        <v>219759.8177696667</v>
      </c>
      <c r="I331" s="4">
        <f t="shared" si="35"/>
        <v>-44865.22223033334</v>
      </c>
    </row>
    <row r="332" spans="2:9">
      <c r="C332" t="s">
        <v>60</v>
      </c>
      <c r="D332" s="2">
        <v>1.1913139999999999E-2</v>
      </c>
      <c r="E332" s="2">
        <v>1.1900000000000001E-2</v>
      </c>
      <c r="F332" s="3">
        <v>28373233.890000001</v>
      </c>
      <c r="G332" s="3">
        <v>28167.839999999997</v>
      </c>
      <c r="H332" s="3">
        <v>28136.790274250001</v>
      </c>
      <c r="I332" s="4">
        <f t="shared" si="35"/>
        <v>-31.049725749995559</v>
      </c>
    </row>
    <row r="333" spans="2:9">
      <c r="C333" t="s">
        <v>61</v>
      </c>
      <c r="D333" s="2">
        <v>1.9080300000000001E-2</v>
      </c>
      <c r="E333" s="2">
        <v>1.6799999999999999E-2</v>
      </c>
      <c r="F333" s="3">
        <v>199897832.29999995</v>
      </c>
      <c r="G333" s="3">
        <v>313660.77</v>
      </c>
      <c r="H333" s="3">
        <v>276174.95656800002</v>
      </c>
      <c r="I333" s="4">
        <f t="shared" si="35"/>
        <v>-37485.813431999995</v>
      </c>
    </row>
    <row r="334" spans="2:9">
      <c r="C334" t="s">
        <v>62</v>
      </c>
      <c r="D334" s="2">
        <v>1.606716E-2</v>
      </c>
      <c r="E334" s="2">
        <v>1.37E-2</v>
      </c>
      <c r="F334" s="3">
        <v>93941844.840000004</v>
      </c>
      <c r="G334" s="3">
        <v>124911.90999999999</v>
      </c>
      <c r="H334" s="3">
        <v>106508.74286866665</v>
      </c>
      <c r="I334" s="4">
        <f t="shared" si="35"/>
        <v>-18403.167131333335</v>
      </c>
    </row>
    <row r="335" spans="2:9">
      <c r="C335" t="s">
        <v>63</v>
      </c>
      <c r="D335" s="2">
        <v>1.276979E-2</v>
      </c>
      <c r="E335" s="2">
        <v>1.2800000000000001E-2</v>
      </c>
      <c r="F335" s="3">
        <v>3820522.3500000006</v>
      </c>
      <c r="G335" s="3">
        <v>4278.9399999999996</v>
      </c>
      <c r="H335" s="3">
        <v>4317.2877546666668</v>
      </c>
      <c r="I335" s="4">
        <f t="shared" si="35"/>
        <v>38.347754666667242</v>
      </c>
    </row>
    <row r="336" spans="2:9">
      <c r="B336" s="17" t="s">
        <v>51</v>
      </c>
      <c r="C336" s="17"/>
      <c r="D336" s="18"/>
      <c r="E336" s="18"/>
      <c r="F336" s="7">
        <f>SUM(F327:F335)</f>
        <v>595122147.48000002</v>
      </c>
      <c r="G336" s="7">
        <f t="shared" ref="G336:I336" si="36">SUM(G327:G335)</f>
        <v>822626.13</v>
      </c>
      <c r="H336" s="7">
        <f t="shared" si="36"/>
        <v>721255.68000641663</v>
      </c>
      <c r="I336" s="7">
        <f t="shared" si="36"/>
        <v>-101370.44999358333</v>
      </c>
    </row>
    <row r="337" spans="1:9">
      <c r="B337" t="s">
        <v>52</v>
      </c>
      <c r="C337" t="s">
        <v>56</v>
      </c>
      <c r="D337" s="2">
        <v>0</v>
      </c>
      <c r="E337" s="2">
        <v>0</v>
      </c>
      <c r="F337" s="3">
        <v>2527372.02</v>
      </c>
      <c r="G337" s="3">
        <v>0</v>
      </c>
      <c r="H337" s="3">
        <v>0</v>
      </c>
      <c r="I337" s="4">
        <f t="shared" ref="I337:I345" si="37">+H337-G337</f>
        <v>0</v>
      </c>
    </row>
    <row r="338" spans="1:9">
      <c r="C338" t="s">
        <v>56</v>
      </c>
      <c r="D338" s="2">
        <v>1.019606E-2</v>
      </c>
      <c r="E338" s="2">
        <v>1.0200000000000001E-2</v>
      </c>
      <c r="F338" s="3">
        <v>22834933.689999998</v>
      </c>
      <c r="G338" s="3">
        <v>19402.2</v>
      </c>
      <c r="H338" s="3">
        <v>19409.6936365</v>
      </c>
      <c r="I338" s="4">
        <f t="shared" si="37"/>
        <v>7.4936364999994112</v>
      </c>
    </row>
    <row r="339" spans="1:9">
      <c r="C339" t="s">
        <v>57</v>
      </c>
      <c r="D339" s="2">
        <v>3.8330589999999998E-2</v>
      </c>
      <c r="E339" s="2">
        <v>3.7900000000000003E-2</v>
      </c>
      <c r="F339" s="3">
        <v>16848114.620000001</v>
      </c>
      <c r="G339" s="3">
        <v>53816.51</v>
      </c>
      <c r="H339" s="3">
        <v>53211.962008166673</v>
      </c>
      <c r="I339" s="4">
        <f t="shared" si="37"/>
        <v>-604.54799183332943</v>
      </c>
    </row>
    <row r="340" spans="1:9">
      <c r="C340" t="s">
        <v>58</v>
      </c>
      <c r="D340" s="2">
        <v>1.162233E-2</v>
      </c>
      <c r="E340" s="2">
        <v>1.1599999999999999E-2</v>
      </c>
      <c r="F340" s="3">
        <v>14229018.030000001</v>
      </c>
      <c r="G340" s="3">
        <v>13781.210000000001</v>
      </c>
      <c r="H340" s="3">
        <v>13754.717429000002</v>
      </c>
      <c r="I340" s="4">
        <f t="shared" si="37"/>
        <v>-26.492570999998861</v>
      </c>
    </row>
    <row r="341" spans="1:9">
      <c r="C341" t="s">
        <v>59</v>
      </c>
      <c r="D341" s="2">
        <v>1.493153E-2</v>
      </c>
      <c r="E341" s="2">
        <v>1.24E-2</v>
      </c>
      <c r="F341" s="3">
        <v>213353242.64000002</v>
      </c>
      <c r="G341" s="3">
        <v>265474.21000000002</v>
      </c>
      <c r="H341" s="3">
        <v>220465.01739466671</v>
      </c>
      <c r="I341" s="4">
        <f t="shared" si="37"/>
        <v>-45009.192605333315</v>
      </c>
    </row>
    <row r="342" spans="1:9">
      <c r="C342" t="s">
        <v>60</v>
      </c>
      <c r="D342" s="2">
        <v>1.1913139999999999E-2</v>
      </c>
      <c r="E342" s="2">
        <v>1.1900000000000001E-2</v>
      </c>
      <c r="F342" s="3">
        <v>28373233.890000001</v>
      </c>
      <c r="G342" s="3">
        <v>28167.839999999997</v>
      </c>
      <c r="H342" s="3">
        <v>28136.790274250001</v>
      </c>
      <c r="I342" s="4">
        <f t="shared" si="37"/>
        <v>-31.049725749995559</v>
      </c>
    </row>
    <row r="343" spans="1:9">
      <c r="C343" t="s">
        <v>61</v>
      </c>
      <c r="D343" s="2">
        <v>1.9080300000000001E-2</v>
      </c>
      <c r="E343" s="2">
        <v>1.6799999999999999E-2</v>
      </c>
      <c r="F343" s="3">
        <v>200029542.00999996</v>
      </c>
      <c r="G343" s="3">
        <v>313870.19</v>
      </c>
      <c r="H343" s="3">
        <v>276359.35016199999</v>
      </c>
      <c r="I343" s="4">
        <f t="shared" si="37"/>
        <v>-37510.839838000014</v>
      </c>
    </row>
    <row r="344" spans="1:9">
      <c r="C344" t="s">
        <v>62</v>
      </c>
      <c r="D344" s="2">
        <v>1.606716E-2</v>
      </c>
      <c r="E344" s="2">
        <v>1.37E-2</v>
      </c>
      <c r="F344" s="3">
        <v>93944038.530000001</v>
      </c>
      <c r="G344" s="3">
        <v>124914.84</v>
      </c>
      <c r="H344" s="3">
        <v>106511.24733141664</v>
      </c>
      <c r="I344" s="4">
        <f t="shared" si="37"/>
        <v>-18403.592668583355</v>
      </c>
    </row>
    <row r="345" spans="1:9">
      <c r="C345" t="s">
        <v>63</v>
      </c>
      <c r="D345" s="2">
        <v>1.276979E-2</v>
      </c>
      <c r="E345" s="2">
        <v>1.2800000000000001E-2</v>
      </c>
      <c r="F345" s="3">
        <v>3820522.3500000006</v>
      </c>
      <c r="G345" s="3">
        <v>4307.1099999999997</v>
      </c>
      <c r="H345" s="3">
        <v>4317.2877546666668</v>
      </c>
      <c r="I345" s="4">
        <f t="shared" si="37"/>
        <v>10.17775466666717</v>
      </c>
    </row>
    <row r="346" spans="1:9">
      <c r="B346" s="17" t="s">
        <v>53</v>
      </c>
      <c r="C346" s="17"/>
      <c r="D346" s="18"/>
      <c r="E346" s="18"/>
      <c r="F346" s="7">
        <f>SUM(F337:F345)</f>
        <v>595960017.77999997</v>
      </c>
      <c r="G346" s="7">
        <v>823734.10999999987</v>
      </c>
      <c r="H346" s="7">
        <v>722166.06599066674</v>
      </c>
      <c r="I346" s="19">
        <v>-101568.04400933313</v>
      </c>
    </row>
    <row r="347" spans="1:9" s="12" customFormat="1" ht="20.25" customHeight="1">
      <c r="A347" s="12" t="s">
        <v>64</v>
      </c>
      <c r="D347" s="13"/>
      <c r="E347" s="13"/>
      <c r="F347" s="20">
        <f>+F346+F336+F316+F306+F296+F286+F276+F266+F256+F246+F236+F326</f>
        <v>7062534136.96</v>
      </c>
      <c r="G347" s="20">
        <f t="shared" ref="G347:I347" si="38">+G346+G336+G316+G306+G296+G286+G276+G266+G256+G246+G236+G326</f>
        <v>10011948.289999999</v>
      </c>
      <c r="H347" s="20">
        <f t="shared" si="38"/>
        <v>8556308.462360166</v>
      </c>
      <c r="I347" s="20">
        <f t="shared" si="38"/>
        <v>-1455639.8276398333</v>
      </c>
    </row>
    <row r="348" spans="1:9" ht="19.5" customHeight="1" thickBot="1">
      <c r="A348" s="12" t="s">
        <v>65</v>
      </c>
      <c r="F348" s="10">
        <f>+F347+F225</f>
        <v>9925280363.1800003</v>
      </c>
      <c r="G348" s="10">
        <f t="shared" ref="G348:I348" si="39">+G347+G225</f>
        <v>24765397.869999997</v>
      </c>
      <c r="H348" s="10">
        <f t="shared" si="39"/>
        <v>23665871.170007337</v>
      </c>
      <c r="I348" s="10">
        <f t="shared" si="39"/>
        <v>-1099526.6999926665</v>
      </c>
    </row>
    <row r="349" spans="1:9" ht="13.5" thickTop="1"/>
    <row r="351" spans="1:9" ht="15">
      <c r="A351" s="29" t="s">
        <v>72</v>
      </c>
      <c r="F351" s="15"/>
      <c r="G351" s="15"/>
      <c r="H351" s="15"/>
      <c r="I351" s="16"/>
    </row>
    <row r="352" spans="1:9">
      <c r="F352" s="21"/>
      <c r="G352" s="21"/>
      <c r="H352" s="21"/>
    </row>
    <row r="353" spans="3:11">
      <c r="C353" s="26"/>
      <c r="D353" s="23"/>
      <c r="E353" s="23"/>
      <c r="F353" s="39"/>
      <c r="G353" s="39"/>
      <c r="H353" s="39"/>
      <c r="I353" s="22"/>
      <c r="J353" s="24"/>
      <c r="K353" s="24"/>
    </row>
    <row r="354" spans="3:11">
      <c r="C354" s="24"/>
      <c r="D354" s="23"/>
      <c r="E354" s="23"/>
      <c r="F354" s="39"/>
      <c r="G354" s="39"/>
      <c r="H354" s="39"/>
      <c r="I354" s="39"/>
      <c r="J354" s="24"/>
      <c r="K354" s="24"/>
    </row>
    <row r="355" spans="3:11">
      <c r="C355" s="24"/>
      <c r="D355" s="23"/>
      <c r="E355" s="23"/>
      <c r="F355" s="39"/>
      <c r="G355" s="39"/>
      <c r="H355" s="39"/>
      <c r="I355" s="39"/>
      <c r="J355" s="24"/>
      <c r="K355" s="24"/>
    </row>
    <row r="356" spans="3:11">
      <c r="C356" s="24"/>
      <c r="D356" s="23"/>
      <c r="E356" s="23"/>
      <c r="F356" s="39"/>
      <c r="G356" s="39"/>
      <c r="H356" s="39"/>
      <c r="I356" s="39"/>
      <c r="J356" s="24"/>
      <c r="K356" s="24"/>
    </row>
    <row r="357" spans="3:11">
      <c r="C357" s="24"/>
      <c r="D357" s="23"/>
      <c r="E357" s="23"/>
      <c r="F357" s="39"/>
      <c r="G357" s="39"/>
      <c r="H357" s="39"/>
      <c r="I357" s="39"/>
      <c r="J357" s="24"/>
      <c r="K357" s="24"/>
    </row>
    <row r="358" spans="3:11">
      <c r="C358" s="24"/>
      <c r="D358" s="23"/>
      <c r="E358" s="23"/>
      <c r="F358" s="44"/>
      <c r="G358" s="44"/>
      <c r="H358" s="44"/>
      <c r="I358" s="44"/>
      <c r="J358" s="24"/>
      <c r="K358" s="24"/>
    </row>
    <row r="359" spans="3:11">
      <c r="C359" s="24"/>
      <c r="D359" s="23"/>
      <c r="E359" s="23"/>
      <c r="F359" s="44"/>
      <c r="G359" s="44"/>
      <c r="H359" s="44"/>
      <c r="I359" s="44"/>
      <c r="J359" s="24"/>
      <c r="K359" s="24"/>
    </row>
    <row r="360" spans="3:11">
      <c r="C360" s="24"/>
      <c r="D360" s="23"/>
      <c r="E360" s="23"/>
      <c r="F360" s="44"/>
      <c r="G360" s="44"/>
      <c r="H360" s="44"/>
      <c r="I360" s="44"/>
      <c r="J360" s="24"/>
      <c r="K360" s="24"/>
    </row>
    <row r="361" spans="3:11">
      <c r="C361" s="24"/>
      <c r="D361" s="23"/>
      <c r="E361" s="23"/>
      <c r="F361" s="44"/>
      <c r="G361" s="44"/>
      <c r="H361" s="44"/>
      <c r="I361" s="44"/>
      <c r="J361" s="24"/>
      <c r="K361" s="24"/>
    </row>
    <row r="362" spans="3:11">
      <c r="C362" s="24"/>
      <c r="D362" s="23"/>
      <c r="E362" s="23"/>
      <c r="F362" s="44"/>
      <c r="G362" s="44"/>
      <c r="H362" s="44"/>
      <c r="I362" s="44"/>
      <c r="J362" s="24"/>
      <c r="K362" s="24"/>
    </row>
    <row r="363" spans="3:11">
      <c r="C363" s="24"/>
      <c r="D363" s="23"/>
      <c r="E363" s="23"/>
      <c r="F363" s="39"/>
      <c r="G363" s="39"/>
      <c r="H363" s="39"/>
      <c r="I363" s="22"/>
      <c r="J363" s="24"/>
      <c r="K363" s="24"/>
    </row>
    <row r="364" spans="3:11">
      <c r="C364" s="24"/>
      <c r="D364" s="23"/>
      <c r="E364" s="23"/>
      <c r="F364" s="39"/>
      <c r="G364" s="39"/>
      <c r="H364" s="39"/>
      <c r="I364" s="39"/>
      <c r="J364" s="24"/>
      <c r="K364" s="24"/>
    </row>
    <row r="365" spans="3:11">
      <c r="C365" s="24"/>
      <c r="D365" s="23"/>
      <c r="E365" s="23"/>
      <c r="F365" s="39"/>
      <c r="G365" s="39"/>
      <c r="H365" s="39"/>
      <c r="I365" s="22"/>
      <c r="J365" s="24"/>
      <c r="K365" s="24"/>
    </row>
    <row r="366" spans="3:11">
      <c r="C366" s="24"/>
      <c r="D366" s="23"/>
      <c r="E366" s="23"/>
      <c r="F366" s="39"/>
      <c r="G366" s="39"/>
      <c r="H366" s="39"/>
      <c r="I366" s="22"/>
      <c r="J366" s="24"/>
      <c r="K366" s="24"/>
    </row>
  </sheetData>
  <pageMargins left="0.2" right="0.2" top="0.5" bottom="0.25" header="0.3" footer="0.3"/>
  <pageSetup scale="50" orientation="landscape" horizontalDpi="1200" verticalDpi="1200" r:id="rId1"/>
  <rowBreaks count="4" manualBreakCount="4">
    <brk id="59" max="8" man="1"/>
    <brk id="131" max="8" man="1"/>
    <brk id="204" max="8" man="1"/>
    <brk id="2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Accum Depr</vt:lpstr>
      <vt:lpstr>Depreciation Expense</vt:lpstr>
      <vt:lpstr>'Accum Depr'!Print_Area</vt:lpstr>
      <vt:lpstr>'Depreciation Expense'!Print_Area</vt:lpstr>
      <vt:lpstr>'Depreciation Expense'!Print_Titles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Valdiviezo, Alma L</dc:creator>
  <cp:lastModifiedBy>Wendy B. Warren</cp:lastModifiedBy>
  <cp:lastPrinted>2024-03-18T19:59:57Z</cp:lastPrinted>
  <dcterms:created xsi:type="dcterms:W3CDTF">2024-03-18T14:51:49Z</dcterms:created>
  <dcterms:modified xsi:type="dcterms:W3CDTF">2024-03-19T03:22:22Z</dcterms:modified>
</cp:coreProperties>
</file>